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Overview" sheetId="1" r:id="rId1"/>
    <sheet name="Space" sheetId="2" r:id="rId2"/>
    <sheet name="Furniture" sheetId="3" r:id="rId3"/>
    <sheet name="Safety-Protection" sheetId="4" r:id="rId4"/>
    <sheet name="Equipment-Tools" sheetId="5" r:id="rId5"/>
    <sheet name="Initial Materials" sheetId="6" r:id="rId6"/>
  </sheets>
  <definedNames>
    <definedName name="_xlnm.Print_Titles" localSheetId="4">'Equipment-Tools'!$1:$2</definedName>
  </definedNames>
  <calcPr calcId="162913"/>
</workbook>
</file>

<file path=xl/calcChain.xml><?xml version="1.0" encoding="utf-8"?>
<calcChain xmlns="http://schemas.openxmlformats.org/spreadsheetml/2006/main">
  <c r="C14" i="6" l="1"/>
  <c r="D14" i="6"/>
  <c r="H15" i="2"/>
  <c r="I15" i="2"/>
  <c r="J15" i="2"/>
  <c r="H75" i="5" l="1"/>
  <c r="I75" i="5"/>
  <c r="J75" i="5"/>
  <c r="H32" i="5"/>
  <c r="I32" i="5"/>
  <c r="J32" i="5"/>
  <c r="H128" i="5"/>
  <c r="I128" i="5"/>
  <c r="J128" i="5"/>
  <c r="J127" i="5"/>
  <c r="J129" i="5" s="1"/>
  <c r="I127" i="5"/>
  <c r="I129" i="5" s="1"/>
  <c r="H127" i="5"/>
  <c r="H129" i="5" s="1"/>
  <c r="H122" i="5"/>
  <c r="I122" i="5"/>
  <c r="J122" i="5"/>
  <c r="H97" i="5"/>
  <c r="I97" i="5"/>
  <c r="J97" i="5"/>
  <c r="H121" i="5"/>
  <c r="I121" i="5"/>
  <c r="J121" i="5"/>
  <c r="H118" i="5"/>
  <c r="I118" i="5"/>
  <c r="J118" i="5"/>
  <c r="H119" i="5"/>
  <c r="I119" i="5"/>
  <c r="J119" i="5"/>
  <c r="H120" i="5"/>
  <c r="I120" i="5"/>
  <c r="J120" i="5"/>
  <c r="H117" i="5"/>
  <c r="I117" i="5"/>
  <c r="J117" i="5"/>
  <c r="H108" i="5"/>
  <c r="I108" i="5"/>
  <c r="J108" i="5"/>
  <c r="H98" i="5"/>
  <c r="I98" i="5"/>
  <c r="J98" i="5"/>
  <c r="H85" i="5"/>
  <c r="I85" i="5"/>
  <c r="J85" i="5"/>
  <c r="H76" i="5"/>
  <c r="I76" i="5"/>
  <c r="J76" i="5"/>
  <c r="H68" i="5"/>
  <c r="I68" i="5"/>
  <c r="J68" i="5"/>
  <c r="H58" i="5"/>
  <c r="I58" i="5"/>
  <c r="J58" i="5"/>
  <c r="H50" i="5"/>
  <c r="I50" i="5"/>
  <c r="J50" i="5"/>
  <c r="H41" i="5"/>
  <c r="I41" i="5"/>
  <c r="J41" i="5"/>
  <c r="H33" i="5"/>
  <c r="I33" i="5"/>
  <c r="J33" i="5"/>
  <c r="H16" i="5"/>
  <c r="I16" i="5"/>
  <c r="J16" i="5"/>
  <c r="H113" i="5"/>
  <c r="I113" i="5"/>
  <c r="J113" i="5"/>
  <c r="H46" i="5"/>
  <c r="I46" i="5"/>
  <c r="J46" i="5"/>
  <c r="J48" i="5"/>
  <c r="I48" i="5"/>
  <c r="H48" i="5"/>
  <c r="C8" i="1"/>
  <c r="D8" i="1"/>
  <c r="H4" i="5"/>
  <c r="I4" i="5"/>
  <c r="J4" i="5"/>
  <c r="H5" i="5"/>
  <c r="I5" i="5"/>
  <c r="J5" i="5"/>
  <c r="H6" i="5"/>
  <c r="I6" i="5"/>
  <c r="J6" i="5"/>
  <c r="H7" i="5"/>
  <c r="I7" i="5"/>
  <c r="J7" i="5"/>
  <c r="H8" i="5"/>
  <c r="I8" i="5"/>
  <c r="J8" i="5"/>
  <c r="H9" i="5"/>
  <c r="I9" i="5"/>
  <c r="J9" i="5"/>
  <c r="H10" i="5"/>
  <c r="I10" i="5"/>
  <c r="J10" i="5"/>
  <c r="H11" i="5"/>
  <c r="I11" i="5"/>
  <c r="J11" i="5"/>
  <c r="H12" i="5"/>
  <c r="I12" i="5"/>
  <c r="J12" i="5"/>
  <c r="H13" i="5"/>
  <c r="I13" i="5"/>
  <c r="J13" i="5"/>
  <c r="H14" i="5"/>
  <c r="I14" i="5"/>
  <c r="J14" i="5"/>
  <c r="H15" i="5"/>
  <c r="I15" i="5"/>
  <c r="J15" i="5"/>
  <c r="H20" i="5"/>
  <c r="I20" i="5"/>
  <c r="J20" i="5"/>
  <c r="H21" i="5"/>
  <c r="I21" i="5"/>
  <c r="J21" i="5"/>
  <c r="H22" i="5"/>
  <c r="I22" i="5"/>
  <c r="J22" i="5"/>
  <c r="H23" i="5"/>
  <c r="I23" i="5"/>
  <c r="J23" i="5"/>
  <c r="H24" i="5"/>
  <c r="I24" i="5"/>
  <c r="J24" i="5"/>
  <c r="H25" i="5"/>
  <c r="I25" i="5"/>
  <c r="J25" i="5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H31" i="5"/>
  <c r="I31" i="5"/>
  <c r="J31" i="5"/>
  <c r="H38" i="5"/>
  <c r="I38" i="5"/>
  <c r="J38" i="5"/>
  <c r="H39" i="5"/>
  <c r="I39" i="5"/>
  <c r="J39" i="5"/>
  <c r="H40" i="5"/>
  <c r="I40" i="5"/>
  <c r="J40" i="5"/>
  <c r="H45" i="5"/>
  <c r="I45" i="5"/>
  <c r="J45" i="5"/>
  <c r="H47" i="5"/>
  <c r="I47" i="5"/>
  <c r="J47" i="5"/>
  <c r="H54" i="5"/>
  <c r="I54" i="5"/>
  <c r="J54" i="5"/>
  <c r="H55" i="5"/>
  <c r="I55" i="5"/>
  <c r="J55" i="5"/>
  <c r="H56" i="5"/>
  <c r="I56" i="5"/>
  <c r="J56" i="5"/>
  <c r="H57" i="5"/>
  <c r="I57" i="5"/>
  <c r="J57" i="5"/>
  <c r="H62" i="5"/>
  <c r="I62" i="5"/>
  <c r="J62" i="5"/>
  <c r="H63" i="5"/>
  <c r="I63" i="5"/>
  <c r="J63" i="5"/>
  <c r="H64" i="5"/>
  <c r="I64" i="5"/>
  <c r="J64" i="5"/>
  <c r="H65" i="5"/>
  <c r="I65" i="5"/>
  <c r="J65" i="5"/>
  <c r="H66" i="5"/>
  <c r="I66" i="5"/>
  <c r="J66" i="5"/>
  <c r="H67" i="5"/>
  <c r="I67" i="5"/>
  <c r="J67" i="5"/>
  <c r="H72" i="5"/>
  <c r="I72" i="5"/>
  <c r="J72" i="5"/>
  <c r="H73" i="5"/>
  <c r="H77" i="5" s="1"/>
  <c r="I73" i="5"/>
  <c r="J73" i="5"/>
  <c r="H74" i="5"/>
  <c r="I74" i="5"/>
  <c r="J74" i="5"/>
  <c r="H80" i="5"/>
  <c r="I80" i="5"/>
  <c r="J80" i="5"/>
  <c r="H81" i="5"/>
  <c r="I81" i="5"/>
  <c r="J81" i="5"/>
  <c r="H82" i="5"/>
  <c r="I82" i="5"/>
  <c r="J82" i="5"/>
  <c r="H83" i="5"/>
  <c r="I83" i="5"/>
  <c r="J83" i="5"/>
  <c r="H84" i="5"/>
  <c r="I84" i="5"/>
  <c r="J84" i="5"/>
  <c r="H89" i="5"/>
  <c r="I89" i="5"/>
  <c r="J89" i="5"/>
  <c r="H90" i="5"/>
  <c r="I90" i="5"/>
  <c r="J90" i="5"/>
  <c r="H91" i="5"/>
  <c r="I91" i="5"/>
  <c r="J91" i="5"/>
  <c r="H92" i="5"/>
  <c r="I92" i="5"/>
  <c r="J92" i="5"/>
  <c r="H93" i="5"/>
  <c r="I93" i="5"/>
  <c r="J93" i="5"/>
  <c r="H94" i="5"/>
  <c r="I94" i="5"/>
  <c r="J94" i="5"/>
  <c r="H95" i="5"/>
  <c r="I95" i="5"/>
  <c r="J95" i="5"/>
  <c r="H96" i="5"/>
  <c r="I96" i="5"/>
  <c r="J96" i="5"/>
  <c r="H106" i="5"/>
  <c r="I106" i="5"/>
  <c r="J106" i="5"/>
  <c r="J109" i="5" s="1"/>
  <c r="H107" i="5"/>
  <c r="I107" i="5"/>
  <c r="J107" i="5"/>
  <c r="H112" i="5"/>
  <c r="I112" i="5"/>
  <c r="J112" i="5"/>
  <c r="H123" i="5"/>
  <c r="I123" i="5"/>
  <c r="J123" i="5"/>
  <c r="H4" i="4"/>
  <c r="I4" i="4"/>
  <c r="J4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I3" i="4"/>
  <c r="J3" i="4"/>
  <c r="H3" i="4"/>
  <c r="H4" i="3"/>
  <c r="I4" i="3"/>
  <c r="J4" i="3"/>
  <c r="H5" i="3"/>
  <c r="I5" i="3"/>
  <c r="J5" i="3"/>
  <c r="H6" i="3"/>
  <c r="I6" i="3"/>
  <c r="J6" i="3"/>
  <c r="H7" i="3"/>
  <c r="I7" i="3"/>
  <c r="J7" i="3"/>
  <c r="H8" i="3"/>
  <c r="I8" i="3"/>
  <c r="J8" i="3"/>
  <c r="H9" i="3"/>
  <c r="I9" i="3"/>
  <c r="J9" i="3"/>
  <c r="I3" i="3"/>
  <c r="J3" i="3"/>
  <c r="H3" i="3"/>
  <c r="I3" i="2"/>
  <c r="J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6" i="2"/>
  <c r="J16" i="2"/>
  <c r="H4" i="2"/>
  <c r="H5" i="2"/>
  <c r="H6" i="2"/>
  <c r="H7" i="2"/>
  <c r="H8" i="2"/>
  <c r="H9" i="2"/>
  <c r="H10" i="2"/>
  <c r="H11" i="2"/>
  <c r="H12" i="2"/>
  <c r="H13" i="2"/>
  <c r="H14" i="2"/>
  <c r="H16" i="2"/>
  <c r="H3" i="2"/>
  <c r="B14" i="6"/>
  <c r="B8" i="1" s="1"/>
  <c r="I59" i="5" l="1"/>
  <c r="J86" i="5"/>
  <c r="J51" i="5"/>
  <c r="I51" i="5"/>
  <c r="H99" i="5"/>
  <c r="H42" i="5"/>
  <c r="I86" i="5"/>
  <c r="J99" i="5"/>
  <c r="H59" i="5"/>
  <c r="I109" i="5"/>
  <c r="I99" i="5"/>
  <c r="H86" i="5"/>
  <c r="H109" i="5"/>
  <c r="J69" i="5"/>
  <c r="I69" i="5"/>
  <c r="H34" i="5"/>
  <c r="J77" i="5"/>
  <c r="J42" i="5"/>
  <c r="I77" i="5"/>
  <c r="H69" i="5"/>
  <c r="J59" i="5"/>
  <c r="H51" i="5"/>
  <c r="I42" i="5"/>
  <c r="I17" i="5"/>
  <c r="J34" i="5"/>
  <c r="J17" i="5"/>
  <c r="I34" i="5"/>
  <c r="H17" i="5"/>
  <c r="H124" i="5"/>
  <c r="J124" i="5"/>
  <c r="I124" i="5"/>
  <c r="I114" i="5"/>
  <c r="H114" i="5"/>
  <c r="J114" i="5"/>
  <c r="J10" i="3"/>
  <c r="D5" i="1" s="1"/>
  <c r="I10" i="3"/>
  <c r="C5" i="1" s="1"/>
  <c r="I14" i="4"/>
  <c r="C6" i="1" s="1"/>
  <c r="J14" i="4"/>
  <c r="D6" i="1" s="1"/>
  <c r="J17" i="2"/>
  <c r="D4" i="1" s="1"/>
  <c r="I17" i="2"/>
  <c r="C4" i="1" s="1"/>
  <c r="J132" i="5" l="1"/>
  <c r="D7" i="1" s="1"/>
  <c r="D10" i="1" s="1"/>
  <c r="H132" i="5"/>
  <c r="I132" i="5"/>
  <c r="C7" i="1" s="1"/>
  <c r="C10" i="1" s="1"/>
  <c r="B7" i="1"/>
  <c r="H10" i="3"/>
  <c r="B5" i="1" s="1"/>
  <c r="H14" i="4"/>
  <c r="B6" i="1" s="1"/>
  <c r="H17" i="2"/>
  <c r="B4" i="1" s="1"/>
  <c r="B10" i="1" l="1"/>
</calcChain>
</file>

<file path=xl/sharedStrings.xml><?xml version="1.0" encoding="utf-8"?>
<sst xmlns="http://schemas.openxmlformats.org/spreadsheetml/2006/main" count="257" uniqueCount="214">
  <si>
    <t>Initial budgeting for a Makerspace</t>
  </si>
  <si>
    <t>Space</t>
  </si>
  <si>
    <t>Equipment/Tools</t>
  </si>
  <si>
    <t>Furniture</t>
  </si>
  <si>
    <t>Safety</t>
  </si>
  <si>
    <t>Initial Materials</t>
  </si>
  <si>
    <t>Initial Budgeting - Space</t>
  </si>
  <si>
    <t>Initial Budgeting - Furniture</t>
  </si>
  <si>
    <t>Initial Budgeting - Safety</t>
  </si>
  <si>
    <t>Initial Budgeting - Equipment/Tools</t>
  </si>
  <si>
    <t>Initial Budgeting - Initial Materials</t>
  </si>
  <si>
    <t>Environment - Dehumidification</t>
  </si>
  <si>
    <t>Carpet removal</t>
  </si>
  <si>
    <t>Replace closet doors</t>
  </si>
  <si>
    <t>Electrical</t>
  </si>
  <si>
    <t>Data</t>
  </si>
  <si>
    <t>Ea</t>
  </si>
  <si>
    <t>Install floor tile</t>
  </si>
  <si>
    <t>Fire Extinguisher</t>
  </si>
  <si>
    <t>First Aid Kit</t>
  </si>
  <si>
    <t>Safety glasses</t>
  </si>
  <si>
    <t>Face Shield</t>
  </si>
  <si>
    <t>Heat resistant gloves</t>
  </si>
  <si>
    <t>Quote1 #</t>
  </si>
  <si>
    <t>Price ea.</t>
  </si>
  <si>
    <t>0001</t>
  </si>
  <si>
    <t>Hand Tools</t>
  </si>
  <si>
    <t>Screwdriver set</t>
  </si>
  <si>
    <t>Wrench set</t>
  </si>
  <si>
    <t>Box Cutter / Razor</t>
  </si>
  <si>
    <t>Small Power Tools</t>
  </si>
  <si>
    <t>Cordless Drill / Driver</t>
  </si>
  <si>
    <t>Drill bit set</t>
  </si>
  <si>
    <t>Random Construction / Fun</t>
  </si>
  <si>
    <t>Rekey door</t>
  </si>
  <si>
    <t>0003</t>
  </si>
  <si>
    <t>0004</t>
  </si>
  <si>
    <t>0005</t>
  </si>
  <si>
    <t>3D Printer Wheeled Cart</t>
  </si>
  <si>
    <t>Mesh Back Wheeled Chair no Arms</t>
  </si>
  <si>
    <t>0006</t>
  </si>
  <si>
    <t>0007</t>
  </si>
  <si>
    <t>0008</t>
  </si>
  <si>
    <t>0009</t>
  </si>
  <si>
    <t>0011</t>
  </si>
  <si>
    <t>Printer</t>
  </si>
  <si>
    <t>Aprons</t>
  </si>
  <si>
    <t>0012</t>
  </si>
  <si>
    <t>Eyewash</t>
  </si>
  <si>
    <t>Overhead power reels</t>
  </si>
  <si>
    <t>Whiteboards</t>
  </si>
  <si>
    <t>Guess</t>
  </si>
  <si>
    <t>No Idea</t>
  </si>
  <si>
    <t>Lego Mindstorms EV3 Robotics Kit</t>
  </si>
  <si>
    <t>0013</t>
  </si>
  <si>
    <t>Lego Classic Large Creative Brick Box 10698</t>
  </si>
  <si>
    <t>0014</t>
  </si>
  <si>
    <t>Computer/Digital Media</t>
  </si>
  <si>
    <t>Wacom Cintiq Pro 16</t>
  </si>
  <si>
    <t>0015</t>
  </si>
  <si>
    <t>LTS</t>
  </si>
  <si>
    <t>Dell Monitor 24"</t>
  </si>
  <si>
    <t>Dell Computer Optiplex 7050 Mini Tower</t>
  </si>
  <si>
    <t>Fabrics</t>
  </si>
  <si>
    <t>0016</t>
  </si>
  <si>
    <t>Computerized Sewing Machine</t>
  </si>
  <si>
    <t>0017</t>
  </si>
  <si>
    <t>0018</t>
  </si>
  <si>
    <t>Universal sewing machine case</t>
  </si>
  <si>
    <t>Serger - with case</t>
  </si>
  <si>
    <t>Electronics</t>
  </si>
  <si>
    <t>Digital Multimeter</t>
  </si>
  <si>
    <t>Oscilloscope - high end</t>
  </si>
  <si>
    <t>0019</t>
  </si>
  <si>
    <t>Oscilloscope - low end</t>
  </si>
  <si>
    <t>0020</t>
  </si>
  <si>
    <t>??</t>
  </si>
  <si>
    <t>3-Channel Power Supply</t>
  </si>
  <si>
    <t>0021</t>
  </si>
  <si>
    <t>Single Channel Power Supply</t>
  </si>
  <si>
    <t>0022</t>
  </si>
  <si>
    <t>Advertising</t>
  </si>
  <si>
    <t>Outdoor Sign Board</t>
  </si>
  <si>
    <t>Indoor Sign board</t>
  </si>
  <si>
    <t>Soldering Iron Station</t>
  </si>
  <si>
    <t>0023</t>
  </si>
  <si>
    <t>Singer Sew Essentials Storage System</t>
  </si>
  <si>
    <t>0024</t>
  </si>
  <si>
    <t>Silhouette Cameo 3 Die-Cutting Machine</t>
  </si>
  <si>
    <t>Crafting</t>
  </si>
  <si>
    <t>Button Maker</t>
  </si>
  <si>
    <t>Cutting Mat</t>
  </si>
  <si>
    <t>LEGO Architecture Studio 21050 Playset</t>
  </si>
  <si>
    <t xml:space="preserve">https://www.amazon.com/LEGO-Architecture-Studio-21050-Playset/dp/B00KPPPCVM </t>
  </si>
  <si>
    <t>https://www.bosslaser.com/industrial-co2-lasers-40/boss-ls-2436.html</t>
  </si>
  <si>
    <t>2' x 3' laser cutter w/ 150 watt laser</t>
  </si>
  <si>
    <t>Cordless Impact Driver</t>
  </si>
  <si>
    <t>Cordless Oscillating Tool</t>
  </si>
  <si>
    <t>Pop Riveter</t>
  </si>
  <si>
    <t>Cordless Jigsaw</t>
  </si>
  <si>
    <t>https://www.amazon.com/gp/product/B01DR90MM6/ref=oh_aui_detailpage_o04_s00?ie=UTF8&amp;psc=1</t>
  </si>
  <si>
    <t>Hammer - Mid</t>
  </si>
  <si>
    <t>Hammer - Heavy</t>
  </si>
  <si>
    <t>Hammer - Small</t>
  </si>
  <si>
    <t>https://www.amazon.com/gp/product/B00SMFXMJQ/ref=oh_aui_detailpage_o00_s00?ie=UTF8&amp;psc=1</t>
  </si>
  <si>
    <t>18" straight edge</t>
  </si>
  <si>
    <t>https://www.amazon.com/gp/product/B01DQCBHJ6/ref=oh_aui_detailpage_o03_s00?ie=UTF8&amp;psc=1</t>
  </si>
  <si>
    <t>https://www.amazon.com/Anodized-Aluminum-Straight-Guaranteed-Within/dp/B017CGDO4S/ref=pd_sim_328_10?_encoding=UTF8&amp;psc=1&amp;refRID=51WPPP047BPV621XWRPG</t>
  </si>
  <si>
    <t>Tin snips set (Left, Right, Center)</t>
  </si>
  <si>
    <t>https://www.amazon.com/Craftsman-Evolv-pc-Aviation-Snip/dp/B00LR0XNSS/ref=pd_rhf_ee_s_cp_6?_encoding=UTF8&amp;pd_rd_i=B00LR0XNSS&amp;pd_rd_r=A0J6ACZPW6NRD9XKJ0DZ&amp;pd_rd_w=kWizp&amp;pd_rd_wg=Zvj75&amp;psc=1&amp;refRID=A0J6ACZPW6NRD9XKJ0DZ</t>
  </si>
  <si>
    <t>Miscellaneous</t>
  </si>
  <si>
    <t>Battery Charger</t>
  </si>
  <si>
    <t>https://www.amazon.com/gp/product/B01DZCSVD2/ref=oh_aui_detailpage_o00_s01?ie=UTF8&amp;psc=1</t>
  </si>
  <si>
    <t>Cordless tool batteries, 5ah 2-pack</t>
  </si>
  <si>
    <t>https://www.amazon.com/gp/product/B00KQU1ENG/ref=oh_aui_detailpage_o03_s00?ie=UTF8&amp;psc=1</t>
  </si>
  <si>
    <t>https://www.amazon.com/gp/product/B007NVSSFS/ref=od_aui_detailpages03?ie=UTF8&amp;psc=1</t>
  </si>
  <si>
    <t>https://www.amazon.com/gp/product/B0009XAQ8Y/ref=od_aui_detailpages02?ie=UTF8&amp;psc=1</t>
  </si>
  <si>
    <t>https://www.amazon.com/gp/product/B00ODN0S70/ref=od_aui_detailpages01?ie=UTF8&amp;psc=1</t>
  </si>
  <si>
    <t>https://www.amazon.com/gp/product/B00FM4E3SE/ref=od_aui_detailpages01?ie=UTF8&amp;psc=1</t>
  </si>
  <si>
    <t>https://www.amazon.com/gp/product/B0182AN2Y0/ref=oh_aui_detailpage_o01_s00?ie=UTF8&amp;psc=1</t>
  </si>
  <si>
    <t>Screw driving bit set</t>
  </si>
  <si>
    <t>Reciprocating saw blade kit</t>
  </si>
  <si>
    <t>https://www.amazon.com/gp/product/B00004RHAA/ref=od_aui_detailpages02?ie=UTF8&amp;psc=1</t>
  </si>
  <si>
    <t>https://www.amazon.com/gp/product/B017KUENH8/ref=od_aui_detailpages02?ie=UTF8&amp;psc=1</t>
  </si>
  <si>
    <t>https://www.amazon.com/gp/product/B00GMXFK3G/ref=oh_aui_detailpage_o00_s00?ie=UTF8&amp;psc=1</t>
  </si>
  <si>
    <t>Oscillating Tool blade kit</t>
  </si>
  <si>
    <t>https://www.amazon.com/gp/product/B00PZK6DJC/ref=od_aui_detailpages01?ie=UTF8&amp;psc=1</t>
  </si>
  <si>
    <t>Dremel kit</t>
  </si>
  <si>
    <t>https://www.amazon.com/Dremel-4300-9-Performance-Attachments-Accessories/dp/B01LZVVA58/ref=sr_1_16?s=hi&amp;ie=UTF8&amp;qid=1504298229&amp;sr=1-16&amp;keywords=dremel</t>
  </si>
  <si>
    <t>https://www.amazon.com/OLFA-Double-Sided-Self-Healing-Rotary-Mat/dp/B0006SDOFO/ref=sr_1_4?s=hi&amp;ie=UTF8&amp;qid=1504298444&amp;sr=1-4&amp;keywords=cutting+mat</t>
  </si>
  <si>
    <t>https://www.amazon.com/2-1-Inch-NEIL-Button-Machine/dp/B0042ST1MY/ref=sr_1_8?ie=UTF8&amp;qid=1504298591&amp;sr=8-8&amp;keywords=button+maker</t>
  </si>
  <si>
    <t>Iron</t>
  </si>
  <si>
    <t>ironing board</t>
  </si>
  <si>
    <t>https://www.amazon.com/BLACK-DECKER-Advantage-Professional-D2030/dp/B0006ZUHR0/ref=sr_1_6?s=home-garden&amp;ie=UTF8&amp;qid=1504299285&amp;sr=1-6&amp;keywords=iron</t>
  </si>
  <si>
    <t>https://www.amazon.com/Silicone-Ironing-Resists-Scorching-Staining/dp/B00WKWYHPU/ref=pd_bxgy_201_img_2?_encoding=UTF8&amp;psc=1&amp;refRID=VKZKC4C84NNA8N5CHZ5E</t>
  </si>
  <si>
    <t>Music</t>
  </si>
  <si>
    <t>Digital Piano</t>
  </si>
  <si>
    <t>Synthesizer</t>
  </si>
  <si>
    <t>Acoustic Guitar</t>
  </si>
  <si>
    <t>Electric Guitar</t>
  </si>
  <si>
    <t>Electric Drum Machine</t>
  </si>
  <si>
    <t>http://www.musiciansfriend.com/keyboards-midi/yamaha-moxf8-88-key-synthesizer-workstation?cntry=us&amp;source=3WWRWXGP&amp;gclid=EAIaIQobChMIgMeu-_GE1gIVBLnACh3Ntg2tEAkYBCABEgImXfD_BwE&amp;kwid=productads-adid^156727059247-device^c-plaid^117688717921-sku^J00610000000000@ADL4MF-adType^PLA</t>
  </si>
  <si>
    <t>http://www.musiciansfriend.com/keyboards-midi/roland-jupiter-80-synthesizer?cntry=us&amp;source=3WWRWXGP&amp;gclid=EAIaIQobChMIzKbWqPKE1gIVWlgNCh1cUAtTEAQYAiABEgKW8_D_BwE&amp;kwid=productads-adid^156727059247-device^c-plaid^259307297493-sku^H74195000000000@ADL4MF-adType^PLA</t>
  </si>
  <si>
    <t>http://www.musiciansfriend.com/guitars/martin-performing-artist-series-custom-gpcpa5-grand-performance-acoustic-electric-guitar</t>
  </si>
  <si>
    <t>http://www.musiciansfriend.com/drums-percussion/roland-aira-tr-8-rhythm-performer</t>
  </si>
  <si>
    <t>Raspberry Pi</t>
  </si>
  <si>
    <t>Arduino starter kit</t>
  </si>
  <si>
    <t>https://www.amazon.com/Elegoo-Project-Complete-Starter-Tutorial/dp/B01CZTLHGE/ref=sr_1_6?ie=UTF8&amp;qid=1504300692&amp;sr=8-6&amp;keywords=arduino+uno+starter+kit</t>
  </si>
  <si>
    <t>https://www.amazon.com/CanaKit-Raspberry-Complete-Starter-Kit/dp/B06XW6VX1H/ref=sr_1_1?s=industrial&amp;ie=UTF8&amp;qid=1504300732&amp;sr=1-1-spons&amp;keywords=raspberry+pi+kit&amp;psc=1</t>
  </si>
  <si>
    <t>Drill Press</t>
  </si>
  <si>
    <t>http://www.rockler.com/jet-jwdp-12-12-drill-press-with-dro?utm_source=google&amp;utm_medium=cpc&amp;utm_term=&amp;utm_content=pla&amp;utm_campaign=PL&amp;sid=V9146&amp;gclid=EAIaIQobChMI1vGzvPqQ1gIVCZJpCh32_AXjEAYYASABEgK5IPD_BwE</t>
  </si>
  <si>
    <t>3D Scanner</t>
  </si>
  <si>
    <t>Environment - Air Filter</t>
  </si>
  <si>
    <t>Fume Hood</t>
  </si>
  <si>
    <t>Tape measure</t>
  </si>
  <si>
    <t>Cleanup</t>
  </si>
  <si>
    <t>Shopvac</t>
  </si>
  <si>
    <t>Ceiling Projector</t>
  </si>
  <si>
    <t>3D Printer filament</t>
  </si>
  <si>
    <t>Floor mats - anti-static, ergonomic</t>
  </si>
  <si>
    <t>Electronic card swipe access to door</t>
  </si>
  <si>
    <t>30' x 60' Demonstration Table</t>
  </si>
  <si>
    <t>Accessibility table</t>
  </si>
  <si>
    <t>Laserjet printer B/W</t>
  </si>
  <si>
    <t>?</t>
  </si>
  <si>
    <t>batteries</t>
  </si>
  <si>
    <t>Hammer - brass</t>
  </si>
  <si>
    <t>Hammer/mallet - non-marring</t>
  </si>
  <si>
    <t>Cordless Reciprocating Saw (sawsall)</t>
  </si>
  <si>
    <t>Sewing</t>
  </si>
  <si>
    <t>Storage</t>
  </si>
  <si>
    <t>Misc. (adhesive, spray paint, etc.)</t>
  </si>
  <si>
    <t>Qty - A</t>
  </si>
  <si>
    <t>Qty - B</t>
  </si>
  <si>
    <t>Qty - C</t>
  </si>
  <si>
    <t>Ext - A</t>
  </si>
  <si>
    <t>Ext - B</t>
  </si>
  <si>
    <t>Ext - C</t>
  </si>
  <si>
    <t>Total - A</t>
  </si>
  <si>
    <t>Total - B</t>
  </si>
  <si>
    <t>Total - C</t>
  </si>
  <si>
    <t>Package A</t>
  </si>
  <si>
    <t>Package B</t>
  </si>
  <si>
    <t>Package C</t>
  </si>
  <si>
    <t>Package A :</t>
  </si>
  <si>
    <t>Package A contains all the things we think are needed to create a functional makerspace.</t>
  </si>
  <si>
    <t>Package B:</t>
  </si>
  <si>
    <t>Package B contains the next level of items which are not mandatory, but will ensure the makerspace continues to thrive as it expands.</t>
  </si>
  <si>
    <t>Package C:</t>
  </si>
  <si>
    <t>Package C contains individual, a-la-carte items--the wish list.</t>
  </si>
  <si>
    <t>50" straight edge</t>
  </si>
  <si>
    <t>Fabrication tools</t>
  </si>
  <si>
    <t>Grand Total</t>
  </si>
  <si>
    <t>https://www.amazon.com/Sterilite-19889804-Quart-Latches-4-Pack/dp/B001RCUNJ8/ref=sr_1_3?ie=UTF8&amp;qid=1512766667&amp;sr=8-3&amp;keywords=plastic+tote+clear</t>
  </si>
  <si>
    <t>Totes - Large - 66L</t>
  </si>
  <si>
    <t>https://www.amazon.com/Sterilite-19859806-Quart-Latches-6-Pack/dp/B002BA5F5C/ref=sr_1_8?ie=UTF8&amp;qid=1512766756&amp;sr=8-8&amp;keywords=plastic+tote+clear</t>
  </si>
  <si>
    <t>Totes - Med - 30L</t>
  </si>
  <si>
    <t>Totes - Small - 17L</t>
  </si>
  <si>
    <t>https://www.amazon.com/Sterilite-19849806-Quart-Latches-6-Pack/dp/B002BA5F52/ref=sr_1_15?ie=UTF8&amp;qid=1512766756&amp;sr=8-15&amp;keywords=plastic+tote+clear</t>
  </si>
  <si>
    <t>https://www.amazon.com/Akro-Mils-10124-Plastic-Hardware-6-5-Inch/dp/B003TV3NL0/ref=sr_1_5?ie=UTF8&amp;qid=1512767195&amp;sr=8-5&amp;keywords=parts+drawer+organizer</t>
  </si>
  <si>
    <t>Parts Drawer Organizer - Large drawers (24)</t>
  </si>
  <si>
    <t>Parts Drawer Organizer - Small drawers (64)</t>
  </si>
  <si>
    <t>https://www.amazon.com/Akro-Mils-10164-Plastic-Storage-Hardware/dp/B000LDH3JC/ref=sr_1_4?ie=UTF8&amp;qid=1512767195&amp;sr=8-4&amp;keywords=parts+drawer+organizer</t>
  </si>
  <si>
    <t>Dessicant jar</t>
  </si>
  <si>
    <t>https://www.amazon.com/Dry-Packs-Gram-Silica-Canister-Dehumidifier/dp/B003QZ6PZ0/ref=pd_sim_200_5?_encoding=UTF8&amp;pd_rd_i=B003QZ6PZ0&amp;pd_rd_r=1GPAHTJS5W9B618BRXKD&amp;pd_rd_w=PRzlX&amp;pd_rd_wg=DgjhW&amp;psc=1&amp;refRID=1GPAHTJS5W9B618BRXKD</t>
  </si>
  <si>
    <t>Toaster Oven (for recharging dessicant jar, etc.)</t>
  </si>
  <si>
    <t>https://www.amazon.com/BLACK-DECKER-Countertop-Convection-CTO6335S/dp/B0043E6PLC/ref=sr_1_4?s=home-garden&amp;ie=UTF8&amp;qid=1512767672&amp;sr=1-4&amp;keywords=toaster+oven</t>
  </si>
  <si>
    <t>Heat gun</t>
  </si>
  <si>
    <t>https://www.amazon.com/Wagner-Digital-Heat-HT3500-503040/dp/B00BV14VMA/ref=sr_1_3?ie=UTF8&amp;qid=1512768120&amp;sr=8-3&amp;keywords=digital+heat+gun</t>
  </si>
  <si>
    <t>Hot glue gun</t>
  </si>
  <si>
    <t>https://www.amazon.com/Silhouette-Machine-Starter-Exclusive-Transfer/dp/B01JFKMEWM/ref=sr_1_4?ie=UTF8&amp;qid=1493395411&amp;sr=8-4&amp;keywords=silhouette+cameo+vinyl+starter+kit+bundle</t>
  </si>
  <si>
    <t>Quote</t>
  </si>
  <si>
    <t>36' x 60' Work Tables</t>
  </si>
  <si>
    <t>30' x 84' Computer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</si>
</sst>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44" fontId="0" fillId="0" borderId="0" xfId="1" applyFont="1"/>
    <xf numFmtId="49" fontId="0" fillId="0" borderId="0" xfId="0" applyNumberFormat="1"/>
    <xf numFmtId="0" fontId="2" fillId="0" borderId="0" xfId="0" applyFont="1"/>
    <xf numFmtId="0" fontId="0" fillId="0" borderId="0" xfId="0" applyFont="1"/>
    <xf numFmtId="49" fontId="3" fillId="0" borderId="0" xfId="2" applyNumberFormat="1"/>
    <xf numFmtId="0" fontId="0" fillId="0" borderId="2" xfId="0" applyBorder="1"/>
    <xf numFmtId="4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44" fontId="0" fillId="0" borderId="3" xfId="1" applyFont="1" applyBorder="1"/>
    <xf numFmtId="44" fontId="0" fillId="0" borderId="5" xfId="1" applyFont="1" applyBorder="1"/>
    <xf numFmtId="44" fontId="0" fillId="0" borderId="6" xfId="1" applyFont="1" applyBorder="1"/>
    <xf numFmtId="44" fontId="0" fillId="0" borderId="7" xfId="1" applyFont="1" applyBorder="1"/>
    <xf numFmtId="0" fontId="0" fillId="0" borderId="3" xfId="0" applyBorder="1"/>
    <xf numFmtId="0" fontId="4" fillId="0" borderId="3" xfId="2" applyFont="1" applyBorder="1"/>
    <xf numFmtId="0" fontId="0" fillId="0" borderId="3" xfId="0" applyFont="1" applyBorder="1"/>
    <xf numFmtId="0" fontId="0" fillId="0" borderId="6" xfId="0" applyFont="1" applyBorder="1"/>
    <xf numFmtId="0" fontId="0" fillId="0" borderId="8" xfId="0" applyFont="1" applyBorder="1"/>
    <xf numFmtId="44" fontId="0" fillId="0" borderId="11" xfId="1" applyFont="1" applyBorder="1"/>
    <xf numFmtId="44" fontId="0" fillId="0" borderId="12" xfId="1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4" xfId="0" applyFill="1" applyBorder="1"/>
    <xf numFmtId="0" fontId="0" fillId="2" borderId="9" xfId="0" applyFill="1" applyBorder="1"/>
    <xf numFmtId="0" fontId="0" fillId="2" borderId="0" xfId="0" applyFill="1" applyBorder="1"/>
    <xf numFmtId="44" fontId="0" fillId="2" borderId="4" xfId="1" applyFont="1" applyFill="1" applyBorder="1"/>
    <xf numFmtId="44" fontId="0" fillId="2" borderId="1" xfId="1" applyFont="1" applyFill="1" applyBorder="1"/>
    <xf numFmtId="44" fontId="0" fillId="2" borderId="0" xfId="1" applyFont="1" applyFill="1"/>
    <xf numFmtId="44" fontId="0" fillId="2" borderId="0" xfId="0" applyNumberFormat="1" applyFill="1"/>
    <xf numFmtId="44" fontId="0" fillId="2" borderId="0" xfId="1" applyFont="1" applyFill="1" applyBorder="1"/>
    <xf numFmtId="0" fontId="0" fillId="2" borderId="4" xfId="0" applyFont="1" applyFill="1" applyBorder="1"/>
    <xf numFmtId="0" fontId="0" fillId="2" borderId="0" xfId="0" applyFont="1" applyFill="1" applyBorder="1"/>
    <xf numFmtId="0" fontId="0" fillId="2" borderId="9" xfId="0" applyFont="1" applyFill="1" applyBorder="1"/>
    <xf numFmtId="0" fontId="4" fillId="2" borderId="4" xfId="2" applyFont="1" applyFill="1" applyBorder="1"/>
    <xf numFmtId="0" fontId="0" fillId="0" borderId="12" xfId="0" applyBorder="1"/>
    <xf numFmtId="0" fontId="0" fillId="2" borderId="1" xfId="0" applyFill="1" applyBorder="1"/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0" xfId="0" applyFill="1"/>
    <xf numFmtId="0" fontId="0" fillId="0" borderId="0" xfId="0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osslaser.com/industrial-co2-lasers-40/boss-ls-2436.html" TargetMode="External"/><Relationship Id="rId1" Type="http://schemas.openxmlformats.org/officeDocument/2006/relationships/hyperlink" Target="https://www.amazon.com/LEGO-Architecture-Studio-21050-Playset/dp/B00KPPPCV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7" sqref="F7"/>
    </sheetView>
  </sheetViews>
  <sheetFormatPr defaultRowHeight="15" x14ac:dyDescent="0.25"/>
  <cols>
    <col min="1" max="1" width="18.140625" customWidth="1"/>
    <col min="2" max="2" width="11.5703125" bestFit="1" customWidth="1"/>
    <col min="3" max="3" width="10.5703125" bestFit="1" customWidth="1"/>
    <col min="4" max="4" width="11.5703125" bestFit="1" customWidth="1"/>
  </cols>
  <sheetData>
    <row r="1" spans="1:8" ht="15.75" x14ac:dyDescent="0.25">
      <c r="A1" s="4" t="s">
        <v>0</v>
      </c>
    </row>
    <row r="2" spans="1:8" ht="15.75" x14ac:dyDescent="0.25">
      <c r="A2" s="4"/>
    </row>
    <row r="3" spans="1:8" x14ac:dyDescent="0.25">
      <c r="B3" t="s">
        <v>181</v>
      </c>
      <c r="C3" s="51" t="s">
        <v>182</v>
      </c>
      <c r="D3" t="s">
        <v>183</v>
      </c>
    </row>
    <row r="4" spans="1:8" x14ac:dyDescent="0.25">
      <c r="A4" t="s">
        <v>1</v>
      </c>
      <c r="B4" s="2">
        <f>Space!H17</f>
        <v>11260</v>
      </c>
      <c r="C4" s="39">
        <f>Space!I17</f>
        <v>800</v>
      </c>
      <c r="D4" s="2">
        <f>Space!J17</f>
        <v>4700</v>
      </c>
    </row>
    <row r="5" spans="1:8" x14ac:dyDescent="0.25">
      <c r="A5" t="s">
        <v>3</v>
      </c>
      <c r="B5" s="2">
        <f>Furniture!H10</f>
        <v>0</v>
      </c>
      <c r="C5" s="39">
        <f>Furniture!I10</f>
        <v>3964</v>
      </c>
      <c r="D5" s="2">
        <f>Furniture!J10</f>
        <v>1672</v>
      </c>
    </row>
    <row r="6" spans="1:8" x14ac:dyDescent="0.25">
      <c r="A6" t="s">
        <v>4</v>
      </c>
      <c r="B6" s="2">
        <f>'Safety-Protection'!H14</f>
        <v>7472</v>
      </c>
      <c r="C6" s="39">
        <f>'Safety-Protection'!I14</f>
        <v>0</v>
      </c>
      <c r="D6" s="2">
        <f>'Safety-Protection'!J14</f>
        <v>0</v>
      </c>
    </row>
    <row r="7" spans="1:8" x14ac:dyDescent="0.25">
      <c r="A7" t="s">
        <v>2</v>
      </c>
      <c r="B7" s="2">
        <f>'Equipment-Tools'!H132</f>
        <v>13119.38</v>
      </c>
      <c r="C7" s="39">
        <f>'Equipment-Tools'!I132</f>
        <v>4454.5</v>
      </c>
      <c r="D7" s="2">
        <f>'Equipment-Tools'!J132</f>
        <v>22869</v>
      </c>
    </row>
    <row r="8" spans="1:8" x14ac:dyDescent="0.25">
      <c r="A8" t="s">
        <v>5</v>
      </c>
      <c r="B8" s="2">
        <f>'Initial Materials'!B14</f>
        <v>1620</v>
      </c>
      <c r="C8" s="39">
        <f>'Initial Materials'!C14</f>
        <v>0</v>
      </c>
      <c r="D8" s="2">
        <f>'Initial Materials'!D14</f>
        <v>0</v>
      </c>
    </row>
    <row r="9" spans="1:8" ht="15.75" thickBot="1" x14ac:dyDescent="0.3">
      <c r="B9" s="1"/>
      <c r="C9" s="47"/>
      <c r="D9" s="1"/>
    </row>
    <row r="10" spans="1:8" x14ac:dyDescent="0.25">
      <c r="B10" s="2">
        <f>SUM(B4:B9)</f>
        <v>33471.379999999997</v>
      </c>
      <c r="C10" s="39">
        <f t="shared" ref="C10:D10" si="0">SUM(C4:C9)</f>
        <v>9218.5</v>
      </c>
      <c r="D10" s="2">
        <f t="shared" si="0"/>
        <v>29241</v>
      </c>
    </row>
    <row r="14" spans="1:8" x14ac:dyDescent="0.25">
      <c r="A14" t="s">
        <v>184</v>
      </c>
      <c r="B14" s="52" t="s">
        <v>185</v>
      </c>
      <c r="C14" s="52"/>
      <c r="D14" s="52"/>
      <c r="E14" s="52"/>
      <c r="F14" s="52"/>
      <c r="G14" s="52"/>
      <c r="H14" s="52"/>
    </row>
    <row r="15" spans="1:8" x14ac:dyDescent="0.25">
      <c r="B15" s="52"/>
      <c r="C15" s="52"/>
      <c r="D15" s="52"/>
      <c r="E15" s="52"/>
      <c r="F15" s="52"/>
      <c r="G15" s="52"/>
      <c r="H15" s="52"/>
    </row>
    <row r="16" spans="1:8" x14ac:dyDescent="0.25">
      <c r="B16" s="9"/>
      <c r="C16" s="9"/>
      <c r="D16" s="9"/>
      <c r="E16" s="9"/>
      <c r="F16" s="9"/>
      <c r="G16" s="9"/>
      <c r="H16" s="9"/>
    </row>
    <row r="17" spans="1:8" x14ac:dyDescent="0.25">
      <c r="A17" t="s">
        <v>186</v>
      </c>
      <c r="B17" s="52" t="s">
        <v>187</v>
      </c>
      <c r="C17" s="52"/>
      <c r="D17" s="52"/>
      <c r="E17" s="52"/>
      <c r="F17" s="52"/>
      <c r="G17" s="52"/>
      <c r="H17" s="52"/>
    </row>
    <row r="18" spans="1:8" x14ac:dyDescent="0.25">
      <c r="B18" s="52"/>
      <c r="C18" s="52"/>
      <c r="D18" s="52"/>
      <c r="E18" s="52"/>
      <c r="F18" s="52"/>
      <c r="G18" s="52"/>
      <c r="H18" s="52"/>
    </row>
    <row r="19" spans="1:8" x14ac:dyDescent="0.25">
      <c r="B19" s="9"/>
      <c r="C19" s="9"/>
      <c r="D19" s="9"/>
      <c r="E19" s="9"/>
      <c r="F19" s="9"/>
      <c r="G19" s="9"/>
      <c r="H19" s="9"/>
    </row>
    <row r="20" spans="1:8" x14ac:dyDescent="0.25">
      <c r="A20" t="s">
        <v>188</v>
      </c>
      <c r="B20" t="s">
        <v>189</v>
      </c>
    </row>
  </sheetData>
  <mergeCells count="2">
    <mergeCell ref="B14:H15"/>
    <mergeCell ref="B17:H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7" sqref="A7"/>
    </sheetView>
  </sheetViews>
  <sheetFormatPr defaultRowHeight="15" x14ac:dyDescent="0.25"/>
  <cols>
    <col min="1" max="1" width="34.42578125" customWidth="1"/>
    <col min="2" max="3" width="9.7109375" style="27" customWidth="1"/>
    <col min="4" max="4" width="9.140625" style="27"/>
    <col min="5" max="5" width="3.5703125" customWidth="1"/>
    <col min="6" max="6" width="10.5703125" bestFit="1" customWidth="1"/>
    <col min="7" max="7" width="2.85546875" customWidth="1"/>
    <col min="8" max="8" width="11.5703125" bestFit="1" customWidth="1"/>
    <col min="9" max="10" width="11.5703125" customWidth="1"/>
  </cols>
  <sheetData>
    <row r="1" spans="1:13" ht="15.75" x14ac:dyDescent="0.25">
      <c r="A1" s="4" t="s">
        <v>6</v>
      </c>
      <c r="B1" s="26"/>
      <c r="C1" s="26"/>
    </row>
    <row r="2" spans="1:13" x14ac:dyDescent="0.25">
      <c r="B2" s="27" t="s">
        <v>172</v>
      </c>
      <c r="C2" s="27" t="s">
        <v>173</v>
      </c>
      <c r="D2" s="27" t="s">
        <v>174</v>
      </c>
      <c r="F2" t="s">
        <v>16</v>
      </c>
      <c r="H2" t="s">
        <v>175</v>
      </c>
      <c r="I2" t="s">
        <v>176</v>
      </c>
      <c r="J2" t="s">
        <v>177</v>
      </c>
      <c r="L2" t="s">
        <v>23</v>
      </c>
      <c r="M2" t="s">
        <v>24</v>
      </c>
    </row>
    <row r="3" spans="1:13" x14ac:dyDescent="0.25">
      <c r="A3" t="s">
        <v>152</v>
      </c>
      <c r="B3" s="28">
        <v>1</v>
      </c>
      <c r="C3" s="48"/>
      <c r="D3" s="29"/>
      <c r="F3" s="2">
        <v>2000</v>
      </c>
      <c r="G3" s="2"/>
      <c r="H3" s="15">
        <f t="shared" ref="H3:H16" si="0">B3*$F3</f>
        <v>2000</v>
      </c>
      <c r="I3" s="37">
        <f t="shared" ref="I3:I16" si="1">C3*$F3</f>
        <v>0</v>
      </c>
      <c r="J3" s="16">
        <f t="shared" ref="J3:J16" si="2">D3*$F3</f>
        <v>0</v>
      </c>
      <c r="L3" s="3" t="s">
        <v>51</v>
      </c>
      <c r="M3" s="2"/>
    </row>
    <row r="4" spans="1:13" x14ac:dyDescent="0.25">
      <c r="A4" t="s">
        <v>11</v>
      </c>
      <c r="B4" s="30"/>
      <c r="C4" s="49"/>
      <c r="D4" s="31">
        <v>1</v>
      </c>
      <c r="F4" s="2">
        <v>200</v>
      </c>
      <c r="G4" s="2"/>
      <c r="H4" s="17">
        <f t="shared" si="0"/>
        <v>0</v>
      </c>
      <c r="I4" s="41">
        <f t="shared" si="1"/>
        <v>0</v>
      </c>
      <c r="J4" s="18">
        <f t="shared" si="2"/>
        <v>200</v>
      </c>
      <c r="L4" s="3" t="s">
        <v>51</v>
      </c>
      <c r="M4" s="2"/>
    </row>
    <row r="5" spans="1:13" x14ac:dyDescent="0.25">
      <c r="A5" t="s">
        <v>157</v>
      </c>
      <c r="B5" s="30"/>
      <c r="C5" s="49"/>
      <c r="D5" s="31">
        <v>1</v>
      </c>
      <c r="F5" s="2">
        <v>1500</v>
      </c>
      <c r="G5" s="2"/>
      <c r="H5" s="17">
        <f t="shared" si="0"/>
        <v>0</v>
      </c>
      <c r="I5" s="41">
        <f t="shared" si="1"/>
        <v>0</v>
      </c>
      <c r="J5" s="18">
        <f t="shared" si="2"/>
        <v>1500</v>
      </c>
      <c r="L5" s="3" t="s">
        <v>51</v>
      </c>
      <c r="M5" s="2"/>
    </row>
    <row r="6" spans="1:13" x14ac:dyDescent="0.25">
      <c r="A6" t="s">
        <v>12</v>
      </c>
      <c r="B6" s="30">
        <v>1</v>
      </c>
      <c r="C6" s="49"/>
      <c r="D6" s="31"/>
      <c r="F6" s="2">
        <v>800</v>
      </c>
      <c r="G6" s="2"/>
      <c r="H6" s="17">
        <f t="shared" si="0"/>
        <v>800</v>
      </c>
      <c r="I6" s="41">
        <f t="shared" si="1"/>
        <v>0</v>
      </c>
      <c r="J6" s="18">
        <f t="shared" si="2"/>
        <v>0</v>
      </c>
      <c r="L6" s="3" t="s">
        <v>51</v>
      </c>
      <c r="M6" s="2"/>
    </row>
    <row r="7" spans="1:13" x14ac:dyDescent="0.25">
      <c r="A7" t="s">
        <v>17</v>
      </c>
      <c r="B7" s="30">
        <v>1</v>
      </c>
      <c r="C7" s="49"/>
      <c r="D7" s="31"/>
      <c r="F7" s="2">
        <v>4000</v>
      </c>
      <c r="G7" s="2"/>
      <c r="H7" s="17">
        <f t="shared" si="0"/>
        <v>4000</v>
      </c>
      <c r="I7" s="41">
        <f t="shared" si="1"/>
        <v>0</v>
      </c>
      <c r="J7" s="18">
        <f t="shared" si="2"/>
        <v>0</v>
      </c>
      <c r="L7" s="3" t="s">
        <v>51</v>
      </c>
      <c r="M7" s="2"/>
    </row>
    <row r="8" spans="1:13" x14ac:dyDescent="0.25">
      <c r="A8" t="s">
        <v>50</v>
      </c>
      <c r="B8" s="30"/>
      <c r="C8" s="49">
        <v>1</v>
      </c>
      <c r="D8" s="31"/>
      <c r="F8" s="2">
        <v>800</v>
      </c>
      <c r="G8" s="2"/>
      <c r="H8" s="17">
        <f t="shared" si="0"/>
        <v>0</v>
      </c>
      <c r="I8" s="41">
        <f t="shared" si="1"/>
        <v>800</v>
      </c>
      <c r="J8" s="18">
        <f t="shared" si="2"/>
        <v>0</v>
      </c>
      <c r="L8" s="3" t="s">
        <v>51</v>
      </c>
      <c r="M8" s="2"/>
    </row>
    <row r="9" spans="1:13" x14ac:dyDescent="0.25">
      <c r="B9" s="30"/>
      <c r="C9" s="49"/>
      <c r="D9" s="31"/>
      <c r="F9" s="2"/>
      <c r="G9" s="2"/>
      <c r="H9" s="17">
        <f t="shared" si="0"/>
        <v>0</v>
      </c>
      <c r="I9" s="41">
        <f t="shared" si="1"/>
        <v>0</v>
      </c>
      <c r="J9" s="18">
        <f t="shared" si="2"/>
        <v>0</v>
      </c>
      <c r="L9" s="3"/>
      <c r="M9" s="2"/>
    </row>
    <row r="10" spans="1:13" x14ac:dyDescent="0.25">
      <c r="A10" t="s">
        <v>13</v>
      </c>
      <c r="B10" s="30"/>
      <c r="C10" s="49"/>
      <c r="D10" s="31">
        <v>1</v>
      </c>
      <c r="F10" s="2">
        <v>1000</v>
      </c>
      <c r="G10" s="2"/>
      <c r="H10" s="17">
        <f t="shared" si="0"/>
        <v>0</v>
      </c>
      <c r="I10" s="41">
        <f t="shared" si="1"/>
        <v>0</v>
      </c>
      <c r="J10" s="18">
        <f t="shared" si="2"/>
        <v>1000</v>
      </c>
      <c r="L10" s="3" t="s">
        <v>51</v>
      </c>
      <c r="M10" s="2"/>
    </row>
    <row r="11" spans="1:13" x14ac:dyDescent="0.25">
      <c r="A11" t="s">
        <v>34</v>
      </c>
      <c r="B11" s="30">
        <v>2</v>
      </c>
      <c r="C11" s="49"/>
      <c r="D11" s="31"/>
      <c r="F11" s="2">
        <v>300</v>
      </c>
      <c r="G11" s="2"/>
      <c r="H11" s="17">
        <f t="shared" si="0"/>
        <v>600</v>
      </c>
      <c r="I11" s="41">
        <f t="shared" si="1"/>
        <v>0</v>
      </c>
      <c r="J11" s="18">
        <f t="shared" si="2"/>
        <v>0</v>
      </c>
      <c r="L11" s="3" t="s">
        <v>51</v>
      </c>
      <c r="M11" s="2"/>
    </row>
    <row r="12" spans="1:13" x14ac:dyDescent="0.25">
      <c r="A12" t="s">
        <v>160</v>
      </c>
      <c r="B12" s="30"/>
      <c r="C12" s="49"/>
      <c r="D12" s="31">
        <v>1</v>
      </c>
      <c r="F12" s="2">
        <v>2000</v>
      </c>
      <c r="G12" s="2"/>
      <c r="H12" s="17">
        <f t="shared" si="0"/>
        <v>0</v>
      </c>
      <c r="I12" s="41">
        <f t="shared" si="1"/>
        <v>0</v>
      </c>
      <c r="J12" s="18">
        <f t="shared" si="2"/>
        <v>2000</v>
      </c>
      <c r="L12" s="3"/>
      <c r="M12" s="2"/>
    </row>
    <row r="13" spans="1:13" x14ac:dyDescent="0.25">
      <c r="A13" t="s">
        <v>14</v>
      </c>
      <c r="B13" s="30">
        <v>1</v>
      </c>
      <c r="C13" s="49"/>
      <c r="D13" s="31"/>
      <c r="F13" s="2">
        <v>2000</v>
      </c>
      <c r="G13" s="2"/>
      <c r="H13" s="17">
        <f t="shared" si="0"/>
        <v>2000</v>
      </c>
      <c r="I13" s="41">
        <f t="shared" si="1"/>
        <v>0</v>
      </c>
      <c r="J13" s="18">
        <f t="shared" si="2"/>
        <v>0</v>
      </c>
      <c r="L13" s="3" t="s">
        <v>51</v>
      </c>
      <c r="M13" s="2"/>
    </row>
    <row r="14" spans="1:13" x14ac:dyDescent="0.25">
      <c r="A14" t="s">
        <v>49</v>
      </c>
      <c r="B14" s="30">
        <v>2</v>
      </c>
      <c r="C14" s="49"/>
      <c r="D14" s="31"/>
      <c r="F14" s="2">
        <v>180</v>
      </c>
      <c r="G14" s="2"/>
      <c r="H14" s="17">
        <f t="shared" si="0"/>
        <v>360</v>
      </c>
      <c r="I14" s="41">
        <f t="shared" si="1"/>
        <v>0</v>
      </c>
      <c r="J14" s="18">
        <f t="shared" si="2"/>
        <v>0</v>
      </c>
      <c r="L14" s="3" t="s">
        <v>25</v>
      </c>
      <c r="M14" s="2">
        <v>179.99</v>
      </c>
    </row>
    <row r="15" spans="1:13" x14ac:dyDescent="0.25">
      <c r="A15" t="s">
        <v>15</v>
      </c>
      <c r="B15" s="30">
        <v>1</v>
      </c>
      <c r="C15" s="49"/>
      <c r="D15" s="31"/>
      <c r="F15" s="2">
        <v>1500</v>
      </c>
      <c r="G15" s="2"/>
      <c r="H15" s="17">
        <f t="shared" si="0"/>
        <v>1500</v>
      </c>
      <c r="I15" s="41">
        <f t="shared" si="1"/>
        <v>0</v>
      </c>
      <c r="J15" s="18">
        <f t="shared" si="2"/>
        <v>0</v>
      </c>
      <c r="L15" s="3" t="s">
        <v>51</v>
      </c>
      <c r="M15" s="2"/>
    </row>
    <row r="16" spans="1:13" ht="15.75" thickBot="1" x14ac:dyDescent="0.3">
      <c r="B16" s="32"/>
      <c r="C16" s="50"/>
      <c r="D16" s="33"/>
      <c r="F16" s="2"/>
      <c r="G16" s="2"/>
      <c r="H16" s="24">
        <f t="shared" si="0"/>
        <v>0</v>
      </c>
      <c r="I16" s="38">
        <f t="shared" si="1"/>
        <v>0</v>
      </c>
      <c r="J16" s="25">
        <f t="shared" si="2"/>
        <v>0</v>
      </c>
      <c r="L16" s="3"/>
      <c r="M16" s="2"/>
    </row>
    <row r="17" spans="8:10" x14ac:dyDescent="0.25">
      <c r="H17" s="2">
        <f>SUM(H3:H16)</f>
        <v>11260</v>
      </c>
      <c r="I17" s="39">
        <f t="shared" ref="I17:J17" si="3">SUM(I3:I16)</f>
        <v>800</v>
      </c>
      <c r="J17" s="2">
        <f t="shared" si="3"/>
        <v>4700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A7" sqref="A7"/>
    </sheetView>
  </sheetViews>
  <sheetFormatPr defaultRowHeight="15" x14ac:dyDescent="0.25"/>
  <cols>
    <col min="1" max="1" width="44.28515625" customWidth="1"/>
    <col min="2" max="2" width="8.7109375" style="27" customWidth="1"/>
    <col min="3" max="3" width="8.85546875" style="27" customWidth="1"/>
    <col min="4" max="4" width="9.140625" style="27"/>
    <col min="5" max="5" width="3.140625" customWidth="1"/>
    <col min="6" max="6" width="10.5703125" bestFit="1" customWidth="1"/>
    <col min="7" max="7" width="3.42578125" customWidth="1"/>
    <col min="8" max="8" width="10.5703125" bestFit="1" customWidth="1"/>
    <col min="9" max="10" width="10.5703125" customWidth="1"/>
  </cols>
  <sheetData>
    <row r="1" spans="1:13" ht="15.75" x14ac:dyDescent="0.25">
      <c r="A1" s="4" t="s">
        <v>7</v>
      </c>
      <c r="B1" s="26"/>
      <c r="C1" s="26"/>
    </row>
    <row r="2" spans="1:13" x14ac:dyDescent="0.25">
      <c r="B2" s="27" t="s">
        <v>172</v>
      </c>
      <c r="C2" s="27" t="s">
        <v>173</v>
      </c>
      <c r="D2" s="27" t="s">
        <v>174</v>
      </c>
      <c r="F2" t="s">
        <v>16</v>
      </c>
      <c r="H2" t="s">
        <v>175</v>
      </c>
      <c r="I2" t="s">
        <v>176</v>
      </c>
      <c r="J2" t="s">
        <v>177</v>
      </c>
      <c r="L2" t="s">
        <v>23</v>
      </c>
      <c r="M2" t="s">
        <v>24</v>
      </c>
    </row>
    <row r="3" spans="1:13" x14ac:dyDescent="0.25">
      <c r="A3" t="s">
        <v>212</v>
      </c>
      <c r="B3" s="28"/>
      <c r="C3" s="48">
        <v>4</v>
      </c>
      <c r="D3" s="29"/>
      <c r="F3" s="2">
        <v>607</v>
      </c>
      <c r="G3" s="2"/>
      <c r="H3" s="15">
        <f>B3*$F3</f>
        <v>0</v>
      </c>
      <c r="I3" s="37">
        <f t="shared" ref="I3:J3" si="0">C3*$F3</f>
        <v>2428</v>
      </c>
      <c r="J3" s="16">
        <f t="shared" si="0"/>
        <v>0</v>
      </c>
      <c r="L3" s="3" t="s">
        <v>35</v>
      </c>
      <c r="M3" s="2">
        <v>607</v>
      </c>
    </row>
    <row r="4" spans="1:13" x14ac:dyDescent="0.25">
      <c r="A4" t="s">
        <v>161</v>
      </c>
      <c r="B4" s="30"/>
      <c r="C4" s="49"/>
      <c r="D4" s="31">
        <v>1</v>
      </c>
      <c r="F4" s="2">
        <v>635</v>
      </c>
      <c r="G4" s="2"/>
      <c r="H4" s="17">
        <f t="shared" ref="H4:H9" si="1">B4*$F4</f>
        <v>0</v>
      </c>
      <c r="I4" s="41">
        <f t="shared" ref="I4:I9" si="2">C4*$F4</f>
        <v>0</v>
      </c>
      <c r="J4" s="18">
        <f t="shared" ref="J4:J9" si="3">D4*$F4</f>
        <v>635</v>
      </c>
      <c r="L4" s="3" t="s">
        <v>36</v>
      </c>
      <c r="M4" s="2">
        <v>635</v>
      </c>
    </row>
    <row r="5" spans="1:13" x14ac:dyDescent="0.25">
      <c r="A5" t="s">
        <v>213</v>
      </c>
      <c r="B5" s="30"/>
      <c r="C5" s="49"/>
      <c r="D5" s="31">
        <v>1</v>
      </c>
      <c r="F5" s="2">
        <v>635</v>
      </c>
      <c r="G5" s="2"/>
      <c r="H5" s="17">
        <f t="shared" si="1"/>
        <v>0</v>
      </c>
      <c r="I5" s="41">
        <f t="shared" si="2"/>
        <v>0</v>
      </c>
      <c r="J5" s="18">
        <f t="shared" si="3"/>
        <v>635</v>
      </c>
      <c r="L5" s="3" t="s">
        <v>36</v>
      </c>
      <c r="M5" s="2">
        <v>635</v>
      </c>
    </row>
    <row r="6" spans="1:13" x14ac:dyDescent="0.25">
      <c r="A6" t="s">
        <v>162</v>
      </c>
      <c r="B6" s="30"/>
      <c r="C6" s="49">
        <v>1</v>
      </c>
      <c r="D6" s="31"/>
      <c r="F6" s="2">
        <v>1000</v>
      </c>
      <c r="G6" s="2"/>
      <c r="H6" s="17">
        <f t="shared" si="1"/>
        <v>0</v>
      </c>
      <c r="I6" s="41">
        <f t="shared" si="2"/>
        <v>1000</v>
      </c>
      <c r="J6" s="18">
        <f t="shared" si="3"/>
        <v>0</v>
      </c>
      <c r="L6" s="3" t="s">
        <v>51</v>
      </c>
      <c r="M6" s="2"/>
    </row>
    <row r="7" spans="1:13" x14ac:dyDescent="0.25">
      <c r="A7" t="s">
        <v>39</v>
      </c>
      <c r="B7" s="30"/>
      <c r="C7" s="49">
        <v>8</v>
      </c>
      <c r="D7" s="31">
        <v>6</v>
      </c>
      <c r="F7" s="2">
        <v>67</v>
      </c>
      <c r="G7" s="2"/>
      <c r="H7" s="17">
        <f t="shared" si="1"/>
        <v>0</v>
      </c>
      <c r="I7" s="41">
        <f t="shared" si="2"/>
        <v>536</v>
      </c>
      <c r="J7" s="18">
        <f t="shared" si="3"/>
        <v>402</v>
      </c>
      <c r="L7" s="3" t="s">
        <v>37</v>
      </c>
      <c r="M7" s="2">
        <v>67</v>
      </c>
    </row>
    <row r="8" spans="1:13" x14ac:dyDescent="0.25">
      <c r="B8" s="30"/>
      <c r="C8" s="49"/>
      <c r="D8" s="31"/>
      <c r="F8" s="2"/>
      <c r="G8" s="2"/>
      <c r="H8" s="17">
        <f t="shared" si="1"/>
        <v>0</v>
      </c>
      <c r="I8" s="41">
        <f t="shared" si="2"/>
        <v>0</v>
      </c>
      <c r="J8" s="18">
        <f t="shared" si="3"/>
        <v>0</v>
      </c>
      <c r="L8" s="3"/>
      <c r="M8" s="2"/>
    </row>
    <row r="9" spans="1:13" ht="15.75" thickBot="1" x14ac:dyDescent="0.3">
      <c r="B9" s="32"/>
      <c r="C9" s="50"/>
      <c r="D9" s="33"/>
      <c r="F9" s="2"/>
      <c r="G9" s="2"/>
      <c r="H9" s="24">
        <f t="shared" si="1"/>
        <v>0</v>
      </c>
      <c r="I9" s="38">
        <f t="shared" si="2"/>
        <v>0</v>
      </c>
      <c r="J9" s="25">
        <f t="shared" si="3"/>
        <v>0</v>
      </c>
      <c r="L9" s="3"/>
      <c r="M9" s="2"/>
    </row>
    <row r="10" spans="1:13" x14ac:dyDescent="0.25">
      <c r="H10" s="2">
        <f>SUM(H3:H9)</f>
        <v>0</v>
      </c>
      <c r="I10" s="39">
        <f>SUM(I3:I9)</f>
        <v>3964</v>
      </c>
      <c r="J10" s="2">
        <f>SUM(J3:J9)</f>
        <v>1672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I3" activeCellId="1" sqref="C3:C13 I3:I14"/>
    </sheetView>
  </sheetViews>
  <sheetFormatPr defaultRowHeight="15" x14ac:dyDescent="0.25"/>
  <cols>
    <col min="1" max="1" width="44" customWidth="1"/>
    <col min="2" max="2" width="8.42578125" style="27" customWidth="1"/>
    <col min="3" max="3" width="7.5703125" style="27" customWidth="1"/>
    <col min="4" max="4" width="7.85546875" style="27" customWidth="1"/>
    <col min="5" max="5" width="3.7109375" customWidth="1"/>
    <col min="6" max="6" width="10.5703125" bestFit="1" customWidth="1"/>
    <col min="7" max="7" width="3.140625" customWidth="1"/>
    <col min="8" max="8" width="10.5703125" bestFit="1" customWidth="1"/>
    <col min="9" max="10" width="10.5703125" customWidth="1"/>
  </cols>
  <sheetData>
    <row r="1" spans="1:13" ht="15.75" x14ac:dyDescent="0.25">
      <c r="A1" s="4" t="s">
        <v>8</v>
      </c>
      <c r="B1" s="26"/>
      <c r="C1" s="26"/>
    </row>
    <row r="2" spans="1:13" x14ac:dyDescent="0.25">
      <c r="B2" s="27" t="s">
        <v>172</v>
      </c>
      <c r="C2" s="27" t="s">
        <v>173</v>
      </c>
      <c r="D2" s="27" t="s">
        <v>174</v>
      </c>
      <c r="F2" t="s">
        <v>16</v>
      </c>
      <c r="H2" t="s">
        <v>175</v>
      </c>
      <c r="I2" t="s">
        <v>176</v>
      </c>
      <c r="J2" t="s">
        <v>177</v>
      </c>
      <c r="L2" t="s">
        <v>211</v>
      </c>
      <c r="M2" t="s">
        <v>24</v>
      </c>
    </row>
    <row r="3" spans="1:13" x14ac:dyDescent="0.25">
      <c r="A3" t="s">
        <v>18</v>
      </c>
      <c r="B3" s="28">
        <v>1</v>
      </c>
      <c r="C3" s="48"/>
      <c r="D3" s="29"/>
      <c r="F3" s="2">
        <v>40</v>
      </c>
      <c r="G3" s="2"/>
      <c r="H3" s="15">
        <f t="shared" ref="H3:H11" si="0">B3*$F3</f>
        <v>40</v>
      </c>
      <c r="I3" s="37">
        <f t="shared" ref="I3" si="1">C3*$F3</f>
        <v>0</v>
      </c>
      <c r="J3" s="16">
        <f t="shared" ref="J3:J11" si="2">D3*$F3</f>
        <v>0</v>
      </c>
      <c r="L3" s="3" t="s">
        <v>41</v>
      </c>
      <c r="M3" s="2">
        <v>40</v>
      </c>
    </row>
    <row r="4" spans="1:13" x14ac:dyDescent="0.25">
      <c r="A4" t="s">
        <v>19</v>
      </c>
      <c r="B4" s="30">
        <v>1</v>
      </c>
      <c r="C4" s="49"/>
      <c r="D4" s="31"/>
      <c r="F4" s="2">
        <v>35</v>
      </c>
      <c r="G4" s="2"/>
      <c r="H4" s="17">
        <f t="shared" si="0"/>
        <v>35</v>
      </c>
      <c r="I4" s="41">
        <f t="shared" ref="I4:I13" si="3">C4*$F4</f>
        <v>0</v>
      </c>
      <c r="J4" s="18">
        <f t="shared" si="2"/>
        <v>0</v>
      </c>
      <c r="L4" s="3" t="s">
        <v>42</v>
      </c>
      <c r="M4" s="2">
        <v>35</v>
      </c>
    </row>
    <row r="5" spans="1:13" x14ac:dyDescent="0.25">
      <c r="A5" t="s">
        <v>20</v>
      </c>
      <c r="B5" s="30">
        <v>16</v>
      </c>
      <c r="C5" s="49"/>
      <c r="D5" s="31"/>
      <c r="F5" s="2">
        <v>12</v>
      </c>
      <c r="G5" s="2"/>
      <c r="H5" s="17">
        <f t="shared" si="0"/>
        <v>192</v>
      </c>
      <c r="I5" s="41">
        <f t="shared" si="3"/>
        <v>0</v>
      </c>
      <c r="J5" s="18">
        <f t="shared" si="2"/>
        <v>0</v>
      </c>
      <c r="L5" s="3" t="s">
        <v>43</v>
      </c>
      <c r="M5" s="2">
        <v>13</v>
      </c>
    </row>
    <row r="6" spans="1:13" x14ac:dyDescent="0.25">
      <c r="A6" t="s">
        <v>21</v>
      </c>
      <c r="B6" s="30">
        <v>3</v>
      </c>
      <c r="C6" s="49"/>
      <c r="D6" s="31"/>
      <c r="F6" s="2">
        <v>11</v>
      </c>
      <c r="G6" s="2"/>
      <c r="H6" s="17">
        <f t="shared" si="0"/>
        <v>33</v>
      </c>
      <c r="I6" s="41">
        <f t="shared" si="3"/>
        <v>0</v>
      </c>
      <c r="J6" s="18">
        <f t="shared" si="2"/>
        <v>0</v>
      </c>
      <c r="L6" s="3" t="s">
        <v>44</v>
      </c>
      <c r="M6" s="2">
        <v>11</v>
      </c>
    </row>
    <row r="7" spans="1:13" x14ac:dyDescent="0.25">
      <c r="A7" t="s">
        <v>22</v>
      </c>
      <c r="B7" s="30">
        <v>2</v>
      </c>
      <c r="C7" s="49"/>
      <c r="D7" s="31"/>
      <c r="F7" s="2">
        <v>22</v>
      </c>
      <c r="G7" s="2"/>
      <c r="H7" s="17">
        <f t="shared" si="0"/>
        <v>44</v>
      </c>
      <c r="I7" s="41">
        <f t="shared" si="3"/>
        <v>0</v>
      </c>
      <c r="J7" s="18">
        <f t="shared" si="2"/>
        <v>0</v>
      </c>
      <c r="L7" s="3" t="s">
        <v>47</v>
      </c>
      <c r="M7" s="2">
        <v>22</v>
      </c>
    </row>
    <row r="8" spans="1:13" x14ac:dyDescent="0.25">
      <c r="A8" t="s">
        <v>46</v>
      </c>
      <c r="B8" s="30">
        <v>16</v>
      </c>
      <c r="C8" s="49"/>
      <c r="D8" s="31"/>
      <c r="F8" s="2">
        <v>8</v>
      </c>
      <c r="G8" s="2"/>
      <c r="H8" s="17">
        <f t="shared" si="0"/>
        <v>128</v>
      </c>
      <c r="I8" s="41">
        <f t="shared" si="3"/>
        <v>0</v>
      </c>
      <c r="J8" s="18">
        <f t="shared" si="2"/>
        <v>0</v>
      </c>
      <c r="L8" s="3" t="s">
        <v>51</v>
      </c>
      <c r="M8" s="2"/>
    </row>
    <row r="9" spans="1:13" x14ac:dyDescent="0.25">
      <c r="A9" t="s">
        <v>48</v>
      </c>
      <c r="B9" s="30"/>
      <c r="C9" s="49"/>
      <c r="D9" s="31"/>
      <c r="F9" s="2"/>
      <c r="G9" s="2"/>
      <c r="H9" s="17">
        <f t="shared" si="0"/>
        <v>0</v>
      </c>
      <c r="I9" s="41">
        <f t="shared" si="3"/>
        <v>0</v>
      </c>
      <c r="J9" s="18">
        <f t="shared" si="2"/>
        <v>0</v>
      </c>
      <c r="L9" s="3" t="s">
        <v>52</v>
      </c>
      <c r="M9" s="2"/>
    </row>
    <row r="10" spans="1:13" x14ac:dyDescent="0.25">
      <c r="A10" t="s">
        <v>159</v>
      </c>
      <c r="B10" s="30">
        <v>4</v>
      </c>
      <c r="C10" s="49"/>
      <c r="D10" s="31"/>
      <c r="F10" s="2">
        <v>250</v>
      </c>
      <c r="G10" s="2"/>
      <c r="H10" s="17">
        <f t="shared" si="0"/>
        <v>1000</v>
      </c>
      <c r="I10" s="41">
        <f t="shared" si="3"/>
        <v>0</v>
      </c>
      <c r="J10" s="18">
        <f t="shared" si="2"/>
        <v>0</v>
      </c>
      <c r="L10" s="3"/>
      <c r="M10" s="2"/>
    </row>
    <row r="11" spans="1:13" x14ac:dyDescent="0.25">
      <c r="A11" t="s">
        <v>153</v>
      </c>
      <c r="B11" s="30">
        <v>1</v>
      </c>
      <c r="C11" s="49"/>
      <c r="D11" s="31"/>
      <c r="F11" s="2">
        <v>6000</v>
      </c>
      <c r="G11" s="2"/>
      <c r="H11" s="17">
        <f t="shared" si="0"/>
        <v>6000</v>
      </c>
      <c r="I11" s="41">
        <f t="shared" si="3"/>
        <v>0</v>
      </c>
      <c r="J11" s="18">
        <f t="shared" si="2"/>
        <v>0</v>
      </c>
      <c r="L11" s="3"/>
      <c r="M11" s="2"/>
    </row>
    <row r="12" spans="1:13" x14ac:dyDescent="0.25">
      <c r="B12" s="30"/>
      <c r="C12" s="49"/>
      <c r="D12" s="31"/>
      <c r="F12" s="2"/>
      <c r="G12" s="2"/>
      <c r="H12" s="17">
        <f t="shared" ref="H12:H13" si="4">B12*$F12</f>
        <v>0</v>
      </c>
      <c r="I12" s="41">
        <f t="shared" si="3"/>
        <v>0</v>
      </c>
      <c r="J12" s="18">
        <f t="shared" ref="J12:J13" si="5">D12*$F12</f>
        <v>0</v>
      </c>
      <c r="L12" s="3"/>
      <c r="M12" s="2"/>
    </row>
    <row r="13" spans="1:13" ht="15.75" thickBot="1" x14ac:dyDescent="0.3">
      <c r="B13" s="32"/>
      <c r="C13" s="50"/>
      <c r="D13" s="33"/>
      <c r="F13" s="2"/>
      <c r="G13" s="2"/>
      <c r="H13" s="24">
        <f t="shared" si="4"/>
        <v>0</v>
      </c>
      <c r="I13" s="38">
        <f t="shared" si="3"/>
        <v>0</v>
      </c>
      <c r="J13" s="25">
        <f t="shared" si="5"/>
        <v>0</v>
      </c>
      <c r="L13" s="3"/>
      <c r="M13" s="2"/>
    </row>
    <row r="14" spans="1:13" x14ac:dyDescent="0.25">
      <c r="H14" s="2">
        <f>SUM(H3:H13)</f>
        <v>7472</v>
      </c>
      <c r="I14" s="39">
        <f>SUM(I3:I13)</f>
        <v>0</v>
      </c>
      <c r="J14" s="2">
        <f>SUM(J3:J13)</f>
        <v>0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pane ySplit="2" topLeftCell="A39" activePane="bottomLeft" state="frozen"/>
      <selection pane="bottomLeft" activeCell="C20" activeCellId="3" sqref="I20:I34 I4:I17 C4:C16 C20:C33"/>
    </sheetView>
  </sheetViews>
  <sheetFormatPr defaultRowHeight="15" x14ac:dyDescent="0.25"/>
  <cols>
    <col min="1" max="1" width="49" customWidth="1"/>
    <col min="2" max="3" width="9.42578125" customWidth="1"/>
    <col min="5" max="5" width="3.42578125" customWidth="1"/>
    <col min="6" max="6" width="11.5703125" bestFit="1" customWidth="1"/>
    <col min="7" max="7" width="3.42578125" customWidth="1"/>
    <col min="8" max="8" width="11.5703125" bestFit="1" customWidth="1"/>
    <col min="9" max="10" width="11.5703125" customWidth="1"/>
  </cols>
  <sheetData>
    <row r="1" spans="1:12" ht="15.75" x14ac:dyDescent="0.25">
      <c r="A1" s="4" t="s">
        <v>9</v>
      </c>
      <c r="B1" s="4"/>
      <c r="C1" s="4"/>
    </row>
    <row r="2" spans="1:12" x14ac:dyDescent="0.25">
      <c r="B2" t="s">
        <v>172</v>
      </c>
      <c r="C2" t="s">
        <v>173</v>
      </c>
      <c r="D2" t="s">
        <v>174</v>
      </c>
      <c r="F2" t="s">
        <v>16</v>
      </c>
      <c r="H2" t="s">
        <v>175</v>
      </c>
      <c r="I2" t="s">
        <v>176</v>
      </c>
      <c r="J2" t="s">
        <v>177</v>
      </c>
      <c r="L2" t="s">
        <v>211</v>
      </c>
    </row>
    <row r="3" spans="1:12" ht="15.75" x14ac:dyDescent="0.25">
      <c r="A3" s="4" t="s">
        <v>26</v>
      </c>
      <c r="B3" s="4"/>
      <c r="C3" s="4"/>
      <c r="F3" s="2"/>
      <c r="G3" s="2"/>
      <c r="H3" s="2"/>
      <c r="I3" s="2"/>
      <c r="J3" s="2"/>
      <c r="L3" s="3"/>
    </row>
    <row r="4" spans="1:12" x14ac:dyDescent="0.25">
      <c r="A4" t="s">
        <v>102</v>
      </c>
      <c r="B4" s="19">
        <v>1</v>
      </c>
      <c r="C4" s="34"/>
      <c r="D4" s="10"/>
      <c r="F4" s="2">
        <v>33</v>
      </c>
      <c r="G4" s="2"/>
      <c r="H4" s="15">
        <f t="shared" ref="H4:H16" si="0">B4*$F4</f>
        <v>33</v>
      </c>
      <c r="I4" s="37">
        <f t="shared" ref="I4:I16" si="1">C4*$F4</f>
        <v>0</v>
      </c>
      <c r="J4" s="16">
        <f t="shared" ref="J4:J16" si="2">D4*$F4</f>
        <v>0</v>
      </c>
      <c r="L4" s="3" t="s">
        <v>104</v>
      </c>
    </row>
    <row r="5" spans="1:12" x14ac:dyDescent="0.25">
      <c r="A5" t="s">
        <v>101</v>
      </c>
      <c r="B5" s="11">
        <v>2</v>
      </c>
      <c r="C5" s="36"/>
      <c r="D5" s="12"/>
      <c r="F5" s="2">
        <v>20</v>
      </c>
      <c r="G5" s="2"/>
      <c r="H5" s="17">
        <f t="shared" si="0"/>
        <v>40</v>
      </c>
      <c r="I5" s="41">
        <f t="shared" si="1"/>
        <v>0</v>
      </c>
      <c r="J5" s="18">
        <f t="shared" si="2"/>
        <v>0</v>
      </c>
      <c r="L5" s="3"/>
    </row>
    <row r="6" spans="1:12" x14ac:dyDescent="0.25">
      <c r="A6" t="s">
        <v>103</v>
      </c>
      <c r="B6" s="11">
        <v>1</v>
      </c>
      <c r="C6" s="36"/>
      <c r="D6" s="12"/>
      <c r="F6" s="2">
        <v>10</v>
      </c>
      <c r="G6" s="2"/>
      <c r="H6" s="17">
        <f t="shared" si="0"/>
        <v>10</v>
      </c>
      <c r="I6" s="41">
        <f t="shared" si="1"/>
        <v>0</v>
      </c>
      <c r="J6" s="18">
        <f t="shared" si="2"/>
        <v>0</v>
      </c>
      <c r="L6" s="3"/>
    </row>
    <row r="7" spans="1:12" x14ac:dyDescent="0.25">
      <c r="A7" t="s">
        <v>166</v>
      </c>
      <c r="B7" s="11"/>
      <c r="C7" s="36">
        <v>1</v>
      </c>
      <c r="D7" s="12"/>
      <c r="F7" s="2">
        <v>15</v>
      </c>
      <c r="G7" s="2"/>
      <c r="H7" s="17">
        <f t="shared" si="0"/>
        <v>0</v>
      </c>
      <c r="I7" s="41">
        <f t="shared" si="1"/>
        <v>15</v>
      </c>
      <c r="J7" s="18">
        <f t="shared" si="2"/>
        <v>0</v>
      </c>
      <c r="L7" s="3"/>
    </row>
    <row r="8" spans="1:12" x14ac:dyDescent="0.25">
      <c r="A8" t="s">
        <v>167</v>
      </c>
      <c r="B8" s="11"/>
      <c r="C8" s="36">
        <v>1</v>
      </c>
      <c r="D8" s="12"/>
      <c r="F8" s="2">
        <v>10</v>
      </c>
      <c r="G8" s="2"/>
      <c r="H8" s="17">
        <f t="shared" si="0"/>
        <v>0</v>
      </c>
      <c r="I8" s="41">
        <f t="shared" si="1"/>
        <v>10</v>
      </c>
      <c r="J8" s="18">
        <f t="shared" si="2"/>
        <v>0</v>
      </c>
      <c r="L8" s="3"/>
    </row>
    <row r="9" spans="1:12" x14ac:dyDescent="0.25">
      <c r="A9" t="s">
        <v>27</v>
      </c>
      <c r="B9" s="11">
        <v>2</v>
      </c>
      <c r="C9" s="36"/>
      <c r="D9" s="12"/>
      <c r="F9" s="2">
        <v>40</v>
      </c>
      <c r="G9" s="2"/>
      <c r="H9" s="17">
        <f t="shared" si="0"/>
        <v>80</v>
      </c>
      <c r="I9" s="41">
        <f t="shared" si="1"/>
        <v>0</v>
      </c>
      <c r="J9" s="18">
        <f t="shared" si="2"/>
        <v>0</v>
      </c>
      <c r="L9" s="3"/>
    </row>
    <row r="10" spans="1:12" x14ac:dyDescent="0.25">
      <c r="A10" t="s">
        <v>28</v>
      </c>
      <c r="B10" s="11">
        <v>1</v>
      </c>
      <c r="C10" s="36"/>
      <c r="D10" s="12"/>
      <c r="F10" s="2">
        <v>100</v>
      </c>
      <c r="G10" s="2"/>
      <c r="H10" s="17">
        <f t="shared" si="0"/>
        <v>100</v>
      </c>
      <c r="I10" s="41">
        <f t="shared" si="1"/>
        <v>0</v>
      </c>
      <c r="J10" s="18">
        <f t="shared" si="2"/>
        <v>0</v>
      </c>
      <c r="L10" s="3"/>
    </row>
    <row r="11" spans="1:12" x14ac:dyDescent="0.25">
      <c r="A11" t="s">
        <v>29</v>
      </c>
      <c r="B11" s="11">
        <v>3</v>
      </c>
      <c r="C11" s="36"/>
      <c r="D11" s="12"/>
      <c r="F11" s="2">
        <v>8</v>
      </c>
      <c r="G11" s="2"/>
      <c r="H11" s="17">
        <f t="shared" si="0"/>
        <v>24</v>
      </c>
      <c r="I11" s="41">
        <f t="shared" si="1"/>
        <v>0</v>
      </c>
      <c r="J11" s="18">
        <f t="shared" si="2"/>
        <v>0</v>
      </c>
      <c r="L11" s="3"/>
    </row>
    <row r="12" spans="1:12" x14ac:dyDescent="0.25">
      <c r="A12" t="s">
        <v>105</v>
      </c>
      <c r="B12" s="11">
        <v>1</v>
      </c>
      <c r="C12" s="36"/>
      <c r="D12" s="12"/>
      <c r="F12" s="2">
        <v>23</v>
      </c>
      <c r="G12" s="2"/>
      <c r="H12" s="17">
        <f t="shared" si="0"/>
        <v>23</v>
      </c>
      <c r="I12" s="41">
        <f t="shared" si="1"/>
        <v>0</v>
      </c>
      <c r="J12" s="18">
        <f t="shared" si="2"/>
        <v>0</v>
      </c>
      <c r="L12" s="3" t="s">
        <v>106</v>
      </c>
    </row>
    <row r="13" spans="1:12" x14ac:dyDescent="0.25">
      <c r="A13" t="s">
        <v>190</v>
      </c>
      <c r="B13" s="11">
        <v>1</v>
      </c>
      <c r="C13" s="36"/>
      <c r="D13" s="12"/>
      <c r="F13" s="2">
        <v>45</v>
      </c>
      <c r="G13" s="2"/>
      <c r="H13" s="17">
        <f t="shared" si="0"/>
        <v>45</v>
      </c>
      <c r="I13" s="41">
        <f t="shared" si="1"/>
        <v>0</v>
      </c>
      <c r="J13" s="18">
        <f t="shared" si="2"/>
        <v>0</v>
      </c>
      <c r="L13" s="3" t="s">
        <v>107</v>
      </c>
    </row>
    <row r="14" spans="1:12" x14ac:dyDescent="0.25">
      <c r="A14" t="s">
        <v>108</v>
      </c>
      <c r="B14" s="11">
        <v>1</v>
      </c>
      <c r="C14" s="36"/>
      <c r="D14" s="12"/>
      <c r="F14" s="2">
        <v>23</v>
      </c>
      <c r="G14" s="2"/>
      <c r="H14" s="17">
        <f t="shared" si="0"/>
        <v>23</v>
      </c>
      <c r="I14" s="41">
        <f t="shared" si="1"/>
        <v>0</v>
      </c>
      <c r="J14" s="18">
        <f t="shared" si="2"/>
        <v>0</v>
      </c>
      <c r="L14" s="3" t="s">
        <v>109</v>
      </c>
    </row>
    <row r="15" spans="1:12" x14ac:dyDescent="0.25">
      <c r="A15" t="s">
        <v>154</v>
      </c>
      <c r="B15" s="11">
        <v>5</v>
      </c>
      <c r="C15" s="36"/>
      <c r="D15" s="12"/>
      <c r="F15" s="2">
        <v>8</v>
      </c>
      <c r="G15" s="2"/>
      <c r="H15" s="17">
        <f t="shared" si="0"/>
        <v>40</v>
      </c>
      <c r="I15" s="41">
        <f t="shared" si="1"/>
        <v>0</v>
      </c>
      <c r="J15" s="18">
        <f t="shared" si="2"/>
        <v>0</v>
      </c>
      <c r="L15" s="3"/>
    </row>
    <row r="16" spans="1:12" ht="15.75" thickBot="1" x14ac:dyDescent="0.3">
      <c r="B16" s="13"/>
      <c r="C16" s="35"/>
      <c r="D16" s="14"/>
      <c r="F16" s="2"/>
      <c r="G16" s="2"/>
      <c r="H16" s="24">
        <f t="shared" si="0"/>
        <v>0</v>
      </c>
      <c r="I16" s="38">
        <f t="shared" si="1"/>
        <v>0</v>
      </c>
      <c r="J16" s="25">
        <f t="shared" si="2"/>
        <v>0</v>
      </c>
      <c r="L16" s="3"/>
    </row>
    <row r="17" spans="1:12" x14ac:dyDescent="0.25">
      <c r="F17" s="2"/>
      <c r="G17" s="2"/>
      <c r="H17" s="2">
        <f>SUM(H4:H16)</f>
        <v>418</v>
      </c>
      <c r="I17" s="39">
        <f t="shared" ref="I17:J17" si="3">SUM(I4:I16)</f>
        <v>25</v>
      </c>
      <c r="J17" s="2">
        <f t="shared" si="3"/>
        <v>0</v>
      </c>
      <c r="L17" s="3"/>
    </row>
    <row r="18" spans="1:12" x14ac:dyDescent="0.25">
      <c r="F18" s="2"/>
      <c r="G18" s="2"/>
      <c r="H18" s="2"/>
      <c r="I18" s="2"/>
      <c r="J18" s="2"/>
      <c r="L18" s="3"/>
    </row>
    <row r="19" spans="1:12" ht="15.75" x14ac:dyDescent="0.25">
      <c r="A19" s="4" t="s">
        <v>30</v>
      </c>
      <c r="B19" s="4"/>
      <c r="C19" s="4"/>
      <c r="F19" s="2"/>
      <c r="G19" s="2"/>
      <c r="H19" s="2"/>
      <c r="I19" s="2"/>
      <c r="J19" s="2"/>
      <c r="L19" s="3"/>
    </row>
    <row r="20" spans="1:12" x14ac:dyDescent="0.25">
      <c r="A20" t="s">
        <v>31</v>
      </c>
      <c r="B20" s="19">
        <v>1</v>
      </c>
      <c r="C20" s="34"/>
      <c r="D20" s="10"/>
      <c r="F20" s="2">
        <v>149</v>
      </c>
      <c r="G20" s="2"/>
      <c r="H20" s="15">
        <f t="shared" ref="H20:H33" si="4">B20*$F20</f>
        <v>149</v>
      </c>
      <c r="I20" s="37">
        <f t="shared" ref="I20:I33" si="5">C20*$F20</f>
        <v>0</v>
      </c>
      <c r="J20" s="16">
        <f t="shared" ref="J20:J33" si="6">D20*$F20</f>
        <v>0</v>
      </c>
      <c r="L20" s="3" t="s">
        <v>100</v>
      </c>
    </row>
    <row r="21" spans="1:12" x14ac:dyDescent="0.25">
      <c r="A21" t="s">
        <v>96</v>
      </c>
      <c r="B21" s="11"/>
      <c r="C21" s="36"/>
      <c r="D21" s="12">
        <v>1</v>
      </c>
      <c r="F21" s="2">
        <v>193</v>
      </c>
      <c r="G21" s="2"/>
      <c r="H21" s="17">
        <f t="shared" si="4"/>
        <v>0</v>
      </c>
      <c r="I21" s="41">
        <f t="shared" si="5"/>
        <v>0</v>
      </c>
      <c r="J21" s="18">
        <f t="shared" si="6"/>
        <v>193</v>
      </c>
      <c r="L21" s="3" t="s">
        <v>119</v>
      </c>
    </row>
    <row r="22" spans="1:12" x14ac:dyDescent="0.25">
      <c r="A22" t="s">
        <v>97</v>
      </c>
      <c r="B22" s="11"/>
      <c r="C22" s="36"/>
      <c r="D22" s="12">
        <v>1</v>
      </c>
      <c r="F22" s="2">
        <v>106</v>
      </c>
      <c r="G22" s="2"/>
      <c r="H22" s="17">
        <f t="shared" si="4"/>
        <v>0</v>
      </c>
      <c r="I22" s="41">
        <f t="shared" si="5"/>
        <v>0</v>
      </c>
      <c r="J22" s="18">
        <f t="shared" si="6"/>
        <v>106</v>
      </c>
      <c r="L22" s="3" t="s">
        <v>118</v>
      </c>
    </row>
    <row r="23" spans="1:12" x14ac:dyDescent="0.25">
      <c r="A23" t="s">
        <v>168</v>
      </c>
      <c r="B23" s="11"/>
      <c r="C23" s="36"/>
      <c r="D23" s="12">
        <v>1</v>
      </c>
      <c r="F23" s="2">
        <v>99</v>
      </c>
      <c r="G23" s="2"/>
      <c r="H23" s="17">
        <f t="shared" si="4"/>
        <v>0</v>
      </c>
      <c r="I23" s="41">
        <f t="shared" si="5"/>
        <v>0</v>
      </c>
      <c r="J23" s="18">
        <f t="shared" si="6"/>
        <v>99</v>
      </c>
      <c r="L23" s="3" t="s">
        <v>117</v>
      </c>
    </row>
    <row r="24" spans="1:12" x14ac:dyDescent="0.25">
      <c r="A24" t="s">
        <v>99</v>
      </c>
      <c r="B24" s="11">
        <v>1</v>
      </c>
      <c r="C24" s="36"/>
      <c r="D24" s="12"/>
      <c r="F24" s="2">
        <v>148</v>
      </c>
      <c r="G24" s="2"/>
      <c r="H24" s="17">
        <f t="shared" si="4"/>
        <v>148</v>
      </c>
      <c r="I24" s="41">
        <f t="shared" si="5"/>
        <v>0</v>
      </c>
      <c r="J24" s="18">
        <f t="shared" si="6"/>
        <v>0</v>
      </c>
      <c r="L24" s="3" t="s">
        <v>115</v>
      </c>
    </row>
    <row r="25" spans="1:12" x14ac:dyDescent="0.25">
      <c r="A25" t="s">
        <v>113</v>
      </c>
      <c r="B25" s="11">
        <v>1</v>
      </c>
      <c r="C25" s="36"/>
      <c r="D25" s="12"/>
      <c r="F25" s="2">
        <v>149</v>
      </c>
      <c r="G25" s="2"/>
      <c r="H25" s="17">
        <f t="shared" si="4"/>
        <v>149</v>
      </c>
      <c r="I25" s="41">
        <f t="shared" si="5"/>
        <v>0</v>
      </c>
      <c r="J25" s="18">
        <f t="shared" si="6"/>
        <v>0</v>
      </c>
      <c r="L25" s="3" t="s">
        <v>114</v>
      </c>
    </row>
    <row r="26" spans="1:12" x14ac:dyDescent="0.25">
      <c r="A26" t="s">
        <v>32</v>
      </c>
      <c r="B26" s="11">
        <v>1</v>
      </c>
      <c r="C26" s="36"/>
      <c r="D26" s="12"/>
      <c r="F26" s="2">
        <v>39</v>
      </c>
      <c r="G26" s="2"/>
      <c r="H26" s="17">
        <f t="shared" si="4"/>
        <v>39</v>
      </c>
      <c r="I26" s="41">
        <f t="shared" si="5"/>
        <v>0</v>
      </c>
      <c r="J26" s="18">
        <f t="shared" si="6"/>
        <v>0</v>
      </c>
      <c r="L26" s="3" t="s">
        <v>123</v>
      </c>
    </row>
    <row r="27" spans="1:12" x14ac:dyDescent="0.25">
      <c r="A27" t="s">
        <v>120</v>
      </c>
      <c r="B27" s="11">
        <v>1</v>
      </c>
      <c r="C27" s="36"/>
      <c r="D27" s="12"/>
      <c r="F27" s="2">
        <v>26</v>
      </c>
      <c r="G27" s="2"/>
      <c r="H27" s="17">
        <f t="shared" si="4"/>
        <v>26</v>
      </c>
      <c r="I27" s="41">
        <f t="shared" si="5"/>
        <v>0</v>
      </c>
      <c r="J27" s="18">
        <f t="shared" si="6"/>
        <v>0</v>
      </c>
      <c r="L27" s="3" t="s">
        <v>124</v>
      </c>
    </row>
    <row r="28" spans="1:12" x14ac:dyDescent="0.25">
      <c r="A28" t="s">
        <v>121</v>
      </c>
      <c r="B28" s="11"/>
      <c r="C28" s="36"/>
      <c r="D28" s="12">
        <v>1</v>
      </c>
      <c r="F28" s="2">
        <v>8</v>
      </c>
      <c r="G28" s="2"/>
      <c r="H28" s="17">
        <f t="shared" si="4"/>
        <v>0</v>
      </c>
      <c r="I28" s="41">
        <f t="shared" si="5"/>
        <v>0</v>
      </c>
      <c r="J28" s="18">
        <f t="shared" si="6"/>
        <v>8</v>
      </c>
      <c r="L28" s="3" t="s">
        <v>122</v>
      </c>
    </row>
    <row r="29" spans="1:12" x14ac:dyDescent="0.25">
      <c r="A29" t="s">
        <v>125</v>
      </c>
      <c r="B29" s="11"/>
      <c r="C29" s="36"/>
      <c r="D29" s="12">
        <v>1</v>
      </c>
      <c r="F29" s="2">
        <v>33</v>
      </c>
      <c r="G29" s="2"/>
      <c r="H29" s="17">
        <f t="shared" si="4"/>
        <v>0</v>
      </c>
      <c r="I29" s="41">
        <f t="shared" si="5"/>
        <v>0</v>
      </c>
      <c r="J29" s="18">
        <f t="shared" si="6"/>
        <v>33</v>
      </c>
      <c r="L29" s="3" t="s">
        <v>126</v>
      </c>
    </row>
    <row r="30" spans="1:12" x14ac:dyDescent="0.25">
      <c r="A30" t="s">
        <v>127</v>
      </c>
      <c r="B30" s="11">
        <v>1</v>
      </c>
      <c r="C30" s="36"/>
      <c r="D30" s="12"/>
      <c r="F30" s="2">
        <v>199</v>
      </c>
      <c r="G30" s="2"/>
      <c r="H30" s="17">
        <f t="shared" si="4"/>
        <v>199</v>
      </c>
      <c r="I30" s="41">
        <f t="shared" si="5"/>
        <v>0</v>
      </c>
      <c r="J30" s="18">
        <f t="shared" si="6"/>
        <v>0</v>
      </c>
      <c r="L30" s="3" t="s">
        <v>128</v>
      </c>
    </row>
    <row r="31" spans="1:12" x14ac:dyDescent="0.25">
      <c r="A31" t="s">
        <v>98</v>
      </c>
      <c r="B31" s="11">
        <v>1</v>
      </c>
      <c r="C31" s="36"/>
      <c r="D31" s="12"/>
      <c r="F31" s="2">
        <v>22</v>
      </c>
      <c r="G31" s="2"/>
      <c r="H31" s="17">
        <f t="shared" si="4"/>
        <v>22</v>
      </c>
      <c r="I31" s="41">
        <f t="shared" si="5"/>
        <v>0</v>
      </c>
      <c r="J31" s="18">
        <f t="shared" si="6"/>
        <v>0</v>
      </c>
      <c r="L31" s="3" t="s">
        <v>116</v>
      </c>
    </row>
    <row r="32" spans="1:12" x14ac:dyDescent="0.25">
      <c r="A32" t="s">
        <v>207</v>
      </c>
      <c r="B32" s="11"/>
      <c r="C32" s="36">
        <v>1</v>
      </c>
      <c r="D32" s="12"/>
      <c r="F32" s="2">
        <v>45</v>
      </c>
      <c r="G32" s="2"/>
      <c r="H32" s="17">
        <f t="shared" si="4"/>
        <v>0</v>
      </c>
      <c r="I32" s="41">
        <f t="shared" si="5"/>
        <v>45</v>
      </c>
      <c r="J32" s="18">
        <f t="shared" si="6"/>
        <v>0</v>
      </c>
      <c r="L32" s="3" t="s">
        <v>208</v>
      </c>
    </row>
    <row r="33" spans="1:12" ht="15.75" thickBot="1" x14ac:dyDescent="0.3">
      <c r="B33" s="13"/>
      <c r="C33" s="35"/>
      <c r="D33" s="14"/>
      <c r="F33" s="2"/>
      <c r="G33" s="2"/>
      <c r="H33" s="24">
        <f t="shared" si="4"/>
        <v>0</v>
      </c>
      <c r="I33" s="38">
        <f t="shared" si="5"/>
        <v>0</v>
      </c>
      <c r="J33" s="25">
        <f t="shared" si="6"/>
        <v>0</v>
      </c>
      <c r="L33" s="3"/>
    </row>
    <row r="34" spans="1:12" x14ac:dyDescent="0.25">
      <c r="F34" s="2"/>
      <c r="G34" s="2"/>
      <c r="H34" s="2">
        <f>SUM(H20:H33)</f>
        <v>732</v>
      </c>
      <c r="I34" s="39">
        <f t="shared" ref="I34:J34" si="7">SUM(I20:I33)</f>
        <v>45</v>
      </c>
      <c r="J34" s="2">
        <f t="shared" si="7"/>
        <v>439</v>
      </c>
      <c r="L34" s="3"/>
    </row>
    <row r="35" spans="1:12" x14ac:dyDescent="0.25">
      <c r="F35" s="2"/>
      <c r="G35" s="2"/>
      <c r="H35" s="2"/>
      <c r="I35" s="2"/>
      <c r="J35" s="2"/>
      <c r="L35" s="3"/>
    </row>
    <row r="36" spans="1:12" x14ac:dyDescent="0.25">
      <c r="F36" s="2"/>
      <c r="G36" s="2"/>
      <c r="H36" s="2"/>
      <c r="I36" s="2"/>
      <c r="J36" s="2"/>
      <c r="L36" s="3"/>
    </row>
    <row r="37" spans="1:12" ht="15.75" x14ac:dyDescent="0.25">
      <c r="A37" s="4" t="s">
        <v>33</v>
      </c>
      <c r="B37" s="4"/>
      <c r="C37" s="4"/>
      <c r="F37" s="2"/>
      <c r="G37" s="2"/>
      <c r="H37" s="2"/>
      <c r="I37" s="2"/>
      <c r="J37" s="2"/>
      <c r="L37" s="3"/>
    </row>
    <row r="38" spans="1:12" x14ac:dyDescent="0.25">
      <c r="A38" t="s">
        <v>53</v>
      </c>
      <c r="B38" s="19">
        <v>3</v>
      </c>
      <c r="C38" s="34"/>
      <c r="D38" s="10"/>
      <c r="F38" s="2">
        <v>350</v>
      </c>
      <c r="G38" s="2"/>
      <c r="H38" s="15">
        <f t="shared" ref="H38:J41" si="8">B38*$F38</f>
        <v>1050</v>
      </c>
      <c r="I38" s="37">
        <f t="shared" si="8"/>
        <v>0</v>
      </c>
      <c r="J38" s="16">
        <f t="shared" si="8"/>
        <v>0</v>
      </c>
      <c r="L38" s="3" t="s">
        <v>54</v>
      </c>
    </row>
    <row r="39" spans="1:12" x14ac:dyDescent="0.25">
      <c r="A39" t="s">
        <v>55</v>
      </c>
      <c r="B39" s="11">
        <v>1</v>
      </c>
      <c r="C39" s="36"/>
      <c r="D39" s="12"/>
      <c r="F39" s="2">
        <v>48</v>
      </c>
      <c r="G39" s="2"/>
      <c r="H39" s="17">
        <f t="shared" si="8"/>
        <v>48</v>
      </c>
      <c r="I39" s="41">
        <f t="shared" si="8"/>
        <v>0</v>
      </c>
      <c r="J39" s="18">
        <f t="shared" si="8"/>
        <v>0</v>
      </c>
      <c r="L39" s="3" t="s">
        <v>56</v>
      </c>
    </row>
    <row r="40" spans="1:12" x14ac:dyDescent="0.25">
      <c r="A40" t="s">
        <v>92</v>
      </c>
      <c r="B40" s="11">
        <v>1</v>
      </c>
      <c r="C40" s="36"/>
      <c r="D40" s="12"/>
      <c r="F40" s="2">
        <v>107.9</v>
      </c>
      <c r="G40" s="2"/>
      <c r="H40" s="17">
        <f t="shared" si="8"/>
        <v>107.9</v>
      </c>
      <c r="I40" s="41">
        <f t="shared" si="8"/>
        <v>0</v>
      </c>
      <c r="J40" s="18">
        <f t="shared" si="8"/>
        <v>0</v>
      </c>
      <c r="L40" s="6" t="s">
        <v>93</v>
      </c>
    </row>
    <row r="41" spans="1:12" ht="15.75" thickBot="1" x14ac:dyDescent="0.3">
      <c r="B41" s="13"/>
      <c r="C41" s="35"/>
      <c r="D41" s="14"/>
      <c r="F41" s="2"/>
      <c r="G41" s="2"/>
      <c r="H41" s="24">
        <f t="shared" si="8"/>
        <v>0</v>
      </c>
      <c r="I41" s="38">
        <f t="shared" si="8"/>
        <v>0</v>
      </c>
      <c r="J41" s="25">
        <f t="shared" si="8"/>
        <v>0</v>
      </c>
      <c r="L41" s="6"/>
    </row>
    <row r="42" spans="1:12" x14ac:dyDescent="0.25">
      <c r="F42" s="2"/>
      <c r="G42" s="2"/>
      <c r="H42" s="2">
        <f>SUM(H38:H41)</f>
        <v>1205.9000000000001</v>
      </c>
      <c r="I42" s="39">
        <f t="shared" ref="I42:J42" si="9">SUM(I38:I41)</f>
        <v>0</v>
      </c>
      <c r="J42" s="2">
        <f t="shared" si="9"/>
        <v>0</v>
      </c>
      <c r="L42" s="6"/>
    </row>
    <row r="43" spans="1:12" x14ac:dyDescent="0.25">
      <c r="F43" s="2"/>
      <c r="G43" s="2"/>
      <c r="H43" s="2"/>
      <c r="I43" s="2"/>
      <c r="J43" s="2"/>
      <c r="L43" s="6"/>
    </row>
    <row r="44" spans="1:12" ht="15.75" x14ac:dyDescent="0.25">
      <c r="A44" s="4" t="s">
        <v>191</v>
      </c>
      <c r="B44" s="4"/>
      <c r="C44" s="4"/>
      <c r="F44" s="2"/>
      <c r="G44" s="2"/>
      <c r="H44" s="2"/>
      <c r="I44" s="2"/>
      <c r="J44" s="2"/>
      <c r="L44" s="3"/>
    </row>
    <row r="45" spans="1:12" x14ac:dyDescent="0.25">
      <c r="A45" t="s">
        <v>45</v>
      </c>
      <c r="B45" s="19">
        <v>1</v>
      </c>
      <c r="C45" s="34"/>
      <c r="D45" s="10"/>
      <c r="F45" s="2">
        <v>2000</v>
      </c>
      <c r="G45" s="2"/>
      <c r="H45" s="15">
        <f t="shared" ref="H45:J48" si="10">B45*$F45</f>
        <v>2000</v>
      </c>
      <c r="I45" s="37">
        <f t="shared" si="10"/>
        <v>0</v>
      </c>
      <c r="J45" s="16">
        <f t="shared" si="10"/>
        <v>0</v>
      </c>
      <c r="L45" s="3" t="s">
        <v>51</v>
      </c>
    </row>
    <row r="46" spans="1:12" x14ac:dyDescent="0.25">
      <c r="A46" t="s">
        <v>38</v>
      </c>
      <c r="B46" s="11">
        <v>1</v>
      </c>
      <c r="C46" s="36"/>
      <c r="D46" s="12"/>
      <c r="F46" s="2">
        <v>665</v>
      </c>
      <c r="G46" s="2"/>
      <c r="H46" s="17">
        <f t="shared" si="10"/>
        <v>665</v>
      </c>
      <c r="I46" s="41">
        <f t="shared" si="10"/>
        <v>0</v>
      </c>
      <c r="J46" s="18">
        <f t="shared" si="10"/>
        <v>0</v>
      </c>
      <c r="L46" s="3" t="s">
        <v>40</v>
      </c>
    </row>
    <row r="47" spans="1:12" x14ac:dyDescent="0.25">
      <c r="A47" t="s">
        <v>151</v>
      </c>
      <c r="B47" s="11"/>
      <c r="C47" s="36">
        <v>1</v>
      </c>
      <c r="D47" s="12"/>
      <c r="F47" s="2">
        <v>1500</v>
      </c>
      <c r="G47" s="2"/>
      <c r="H47" s="17">
        <f t="shared" si="10"/>
        <v>0</v>
      </c>
      <c r="I47" s="41">
        <f t="shared" si="10"/>
        <v>1500</v>
      </c>
      <c r="J47" s="18">
        <f t="shared" si="10"/>
        <v>0</v>
      </c>
    </row>
    <row r="48" spans="1:12" x14ac:dyDescent="0.25">
      <c r="A48" t="s">
        <v>95</v>
      </c>
      <c r="B48" s="11"/>
      <c r="C48" s="36"/>
      <c r="D48" s="12">
        <v>1</v>
      </c>
      <c r="F48" s="2">
        <v>14000</v>
      </c>
      <c r="G48" s="2"/>
      <c r="H48" s="17">
        <f t="shared" si="10"/>
        <v>0</v>
      </c>
      <c r="I48" s="41">
        <f t="shared" si="10"/>
        <v>0</v>
      </c>
      <c r="J48" s="18">
        <f t="shared" si="10"/>
        <v>14000</v>
      </c>
      <c r="L48" s="6" t="s">
        <v>94</v>
      </c>
    </row>
    <row r="49" spans="1:12" x14ac:dyDescent="0.25">
      <c r="A49" t="s">
        <v>149</v>
      </c>
      <c r="B49" s="11"/>
      <c r="C49" s="36">
        <v>1</v>
      </c>
      <c r="D49" s="12"/>
      <c r="F49" s="2">
        <v>383</v>
      </c>
      <c r="G49" s="2"/>
      <c r="H49" s="17">
        <v>0</v>
      </c>
      <c r="I49" s="41">
        <v>383</v>
      </c>
      <c r="J49" s="18">
        <v>0</v>
      </c>
      <c r="L49" s="6" t="s">
        <v>150</v>
      </c>
    </row>
    <row r="50" spans="1:12" ht="15.75" thickBot="1" x14ac:dyDescent="0.3">
      <c r="B50" s="13"/>
      <c r="C50" s="35"/>
      <c r="D50" s="14"/>
      <c r="F50" s="2"/>
      <c r="G50" s="2"/>
      <c r="H50" s="24">
        <f>B50*$F50</f>
        <v>0</v>
      </c>
      <c r="I50" s="38">
        <f>C50*$F50</f>
        <v>0</v>
      </c>
      <c r="J50" s="25">
        <f>D50*$F50</f>
        <v>0</v>
      </c>
      <c r="L50" s="6"/>
    </row>
    <row r="51" spans="1:12" x14ac:dyDescent="0.25">
      <c r="F51" s="2"/>
      <c r="G51" s="2"/>
      <c r="H51" s="2">
        <f>SUM(H45:H50)</f>
        <v>2665</v>
      </c>
      <c r="I51" s="39">
        <f t="shared" ref="I51:J51" si="11">SUM(I45:I50)</f>
        <v>1883</v>
      </c>
      <c r="J51" s="2">
        <f t="shared" si="11"/>
        <v>14000</v>
      </c>
      <c r="L51" s="3"/>
    </row>
    <row r="52" spans="1:12" x14ac:dyDescent="0.25">
      <c r="F52" s="2"/>
      <c r="G52" s="2"/>
      <c r="H52" s="2"/>
      <c r="I52" s="2"/>
      <c r="J52" s="2"/>
      <c r="L52" s="3"/>
    </row>
    <row r="53" spans="1:12" ht="15.75" x14ac:dyDescent="0.25">
      <c r="A53" s="4" t="s">
        <v>57</v>
      </c>
      <c r="B53" s="4"/>
      <c r="C53" s="4"/>
      <c r="F53" s="2"/>
      <c r="G53" s="2"/>
      <c r="H53" s="2"/>
      <c r="I53" s="2"/>
      <c r="J53" s="2"/>
      <c r="L53" s="3"/>
    </row>
    <row r="54" spans="1:12" x14ac:dyDescent="0.25">
      <c r="A54" t="s">
        <v>62</v>
      </c>
      <c r="B54" s="19">
        <v>2</v>
      </c>
      <c r="C54" s="34">
        <v>1</v>
      </c>
      <c r="D54" s="10"/>
      <c r="F54" s="2">
        <v>900</v>
      </c>
      <c r="G54" s="2"/>
      <c r="H54" s="15">
        <f t="shared" ref="H54:J58" si="12">B54*$F54</f>
        <v>1800</v>
      </c>
      <c r="I54" s="37">
        <f t="shared" si="12"/>
        <v>900</v>
      </c>
      <c r="J54" s="16">
        <f t="shared" si="12"/>
        <v>0</v>
      </c>
      <c r="L54" s="3" t="s">
        <v>60</v>
      </c>
    </row>
    <row r="55" spans="1:12" x14ac:dyDescent="0.25">
      <c r="A55" t="s">
        <v>61</v>
      </c>
      <c r="B55" s="11">
        <v>2</v>
      </c>
      <c r="C55" s="36">
        <v>1</v>
      </c>
      <c r="D55" s="12"/>
      <c r="F55" s="2">
        <v>170</v>
      </c>
      <c r="G55" s="2"/>
      <c r="H55" s="17">
        <f t="shared" si="12"/>
        <v>340</v>
      </c>
      <c r="I55" s="41">
        <f t="shared" si="12"/>
        <v>170</v>
      </c>
      <c r="J55" s="18">
        <f t="shared" si="12"/>
        <v>0</v>
      </c>
      <c r="L55" s="3" t="s">
        <v>60</v>
      </c>
    </row>
    <row r="56" spans="1:12" x14ac:dyDescent="0.25">
      <c r="A56" t="s">
        <v>58</v>
      </c>
      <c r="B56" s="11">
        <v>1</v>
      </c>
      <c r="C56" s="36"/>
      <c r="D56" s="12"/>
      <c r="F56" s="2">
        <v>1500</v>
      </c>
      <c r="G56" s="2"/>
      <c r="H56" s="17">
        <f t="shared" si="12"/>
        <v>1500</v>
      </c>
      <c r="I56" s="41">
        <f t="shared" si="12"/>
        <v>0</v>
      </c>
      <c r="J56" s="18">
        <f t="shared" si="12"/>
        <v>0</v>
      </c>
      <c r="L56" s="3" t="s">
        <v>59</v>
      </c>
    </row>
    <row r="57" spans="1:12" x14ac:dyDescent="0.25">
      <c r="A57" t="s">
        <v>163</v>
      </c>
      <c r="B57" s="11"/>
      <c r="C57" s="36">
        <v>1</v>
      </c>
      <c r="D57" s="12"/>
      <c r="F57" s="2">
        <v>500</v>
      </c>
      <c r="G57" s="2"/>
      <c r="H57" s="17">
        <f t="shared" si="12"/>
        <v>0</v>
      </c>
      <c r="I57" s="41">
        <f t="shared" si="12"/>
        <v>500</v>
      </c>
      <c r="J57" s="18">
        <f t="shared" si="12"/>
        <v>0</v>
      </c>
      <c r="L57" s="3" t="s">
        <v>164</v>
      </c>
    </row>
    <row r="58" spans="1:12" ht="15.75" thickBot="1" x14ac:dyDescent="0.3">
      <c r="B58" s="13"/>
      <c r="C58" s="35"/>
      <c r="D58" s="14"/>
      <c r="F58" s="2"/>
      <c r="G58" s="2"/>
      <c r="H58" s="24">
        <f t="shared" si="12"/>
        <v>0</v>
      </c>
      <c r="I58" s="38">
        <f t="shared" si="12"/>
        <v>0</v>
      </c>
      <c r="J58" s="25">
        <f t="shared" si="12"/>
        <v>0</v>
      </c>
      <c r="L58" s="3"/>
    </row>
    <row r="59" spans="1:12" x14ac:dyDescent="0.25">
      <c r="F59" s="2"/>
      <c r="G59" s="2"/>
      <c r="H59" s="2">
        <f>SUM(H54:H58)</f>
        <v>3640</v>
      </c>
      <c r="I59" s="39">
        <f t="shared" ref="I59:J59" si="13">SUM(I54:I58)</f>
        <v>1570</v>
      </c>
      <c r="J59" s="2">
        <f t="shared" si="13"/>
        <v>0</v>
      </c>
      <c r="L59" s="3"/>
    </row>
    <row r="60" spans="1:12" x14ac:dyDescent="0.25">
      <c r="F60" s="2"/>
      <c r="G60" s="2"/>
      <c r="H60" s="2"/>
      <c r="I60" s="2"/>
      <c r="J60" s="2"/>
      <c r="L60" s="3"/>
    </row>
    <row r="61" spans="1:12" ht="15.75" x14ac:dyDescent="0.25">
      <c r="A61" s="4" t="s">
        <v>63</v>
      </c>
      <c r="B61" s="4"/>
      <c r="C61" s="4"/>
      <c r="F61" s="2"/>
      <c r="G61" s="2"/>
      <c r="H61" s="2"/>
      <c r="I61" s="2"/>
      <c r="J61" s="2"/>
      <c r="L61" s="3"/>
    </row>
    <row r="62" spans="1:12" x14ac:dyDescent="0.25">
      <c r="A62" t="s">
        <v>65</v>
      </c>
      <c r="B62" s="19">
        <v>1</v>
      </c>
      <c r="C62" s="34"/>
      <c r="D62" s="10"/>
      <c r="F62" s="2">
        <v>160</v>
      </c>
      <c r="G62" s="2"/>
      <c r="H62" s="15">
        <f t="shared" ref="H62:J68" si="14">B62*$F62</f>
        <v>160</v>
      </c>
      <c r="I62" s="37">
        <f t="shared" si="14"/>
        <v>0</v>
      </c>
      <c r="J62" s="16">
        <f t="shared" si="14"/>
        <v>0</v>
      </c>
      <c r="L62" s="3" t="s">
        <v>64</v>
      </c>
    </row>
    <row r="63" spans="1:12" x14ac:dyDescent="0.25">
      <c r="A63" t="s">
        <v>68</v>
      </c>
      <c r="B63" s="11">
        <v>1</v>
      </c>
      <c r="C63" s="36"/>
      <c r="D63" s="12"/>
      <c r="F63" s="2">
        <v>25</v>
      </c>
      <c r="G63" s="2"/>
      <c r="H63" s="17">
        <f t="shared" si="14"/>
        <v>25</v>
      </c>
      <c r="I63" s="41">
        <f t="shared" si="14"/>
        <v>0</v>
      </c>
      <c r="J63" s="18">
        <f t="shared" si="14"/>
        <v>0</v>
      </c>
      <c r="L63" s="3" t="s">
        <v>67</v>
      </c>
    </row>
    <row r="64" spans="1:12" x14ac:dyDescent="0.25">
      <c r="A64" t="s">
        <v>69</v>
      </c>
      <c r="B64" s="11">
        <v>1</v>
      </c>
      <c r="C64" s="36"/>
      <c r="D64" s="12"/>
      <c r="F64" s="2">
        <v>215</v>
      </c>
      <c r="G64" s="2"/>
      <c r="H64" s="17">
        <f t="shared" si="14"/>
        <v>215</v>
      </c>
      <c r="I64" s="41">
        <f t="shared" si="14"/>
        <v>0</v>
      </c>
      <c r="J64" s="18">
        <f t="shared" si="14"/>
        <v>0</v>
      </c>
      <c r="L64" s="3" t="s">
        <v>66</v>
      </c>
    </row>
    <row r="65" spans="1:12" x14ac:dyDescent="0.25">
      <c r="A65" t="s">
        <v>86</v>
      </c>
      <c r="B65" s="11">
        <v>1</v>
      </c>
      <c r="C65" s="36"/>
      <c r="D65" s="12"/>
      <c r="F65" s="2">
        <v>16.989999999999998</v>
      </c>
      <c r="G65" s="2"/>
      <c r="H65" s="17">
        <f t="shared" si="14"/>
        <v>16.989999999999998</v>
      </c>
      <c r="I65" s="41">
        <f t="shared" si="14"/>
        <v>0</v>
      </c>
      <c r="J65" s="18">
        <f t="shared" si="14"/>
        <v>0</v>
      </c>
      <c r="L65" s="3" t="s">
        <v>87</v>
      </c>
    </row>
    <row r="66" spans="1:12" x14ac:dyDescent="0.25">
      <c r="A66" t="s">
        <v>131</v>
      </c>
      <c r="B66" s="11">
        <v>1</v>
      </c>
      <c r="C66" s="36"/>
      <c r="D66" s="12"/>
      <c r="F66" s="2">
        <v>40</v>
      </c>
      <c r="G66" s="2"/>
      <c r="H66" s="17">
        <f t="shared" si="14"/>
        <v>40</v>
      </c>
      <c r="I66" s="41">
        <f t="shared" si="14"/>
        <v>0</v>
      </c>
      <c r="J66" s="18">
        <f t="shared" si="14"/>
        <v>0</v>
      </c>
      <c r="L66" s="3" t="s">
        <v>133</v>
      </c>
    </row>
    <row r="67" spans="1:12" x14ac:dyDescent="0.25">
      <c r="A67" t="s">
        <v>132</v>
      </c>
      <c r="B67" s="11">
        <v>1</v>
      </c>
      <c r="C67" s="36"/>
      <c r="D67" s="12"/>
      <c r="F67" s="2">
        <v>13</v>
      </c>
      <c r="G67" s="2"/>
      <c r="H67" s="17">
        <f t="shared" si="14"/>
        <v>13</v>
      </c>
      <c r="I67" s="41">
        <f t="shared" si="14"/>
        <v>0</v>
      </c>
      <c r="J67" s="18">
        <f t="shared" si="14"/>
        <v>0</v>
      </c>
      <c r="L67" s="3" t="s">
        <v>134</v>
      </c>
    </row>
    <row r="68" spans="1:12" ht="15.75" thickBot="1" x14ac:dyDescent="0.3">
      <c r="B68" s="13"/>
      <c r="C68" s="35"/>
      <c r="D68" s="14"/>
      <c r="F68" s="2"/>
      <c r="G68" s="2"/>
      <c r="H68" s="24">
        <f t="shared" si="14"/>
        <v>0</v>
      </c>
      <c r="I68" s="38">
        <f t="shared" si="14"/>
        <v>0</v>
      </c>
      <c r="J68" s="25">
        <f t="shared" si="14"/>
        <v>0</v>
      </c>
      <c r="L68" s="3"/>
    </row>
    <row r="69" spans="1:12" x14ac:dyDescent="0.25">
      <c r="F69" s="2"/>
      <c r="G69" s="2"/>
      <c r="H69" s="2">
        <f>SUM(H62:H68)</f>
        <v>469.99</v>
      </c>
      <c r="I69" s="39">
        <f>SUM(I62:I68)</f>
        <v>0</v>
      </c>
      <c r="J69" s="2">
        <f>SUM(J62:J68)</f>
        <v>0</v>
      </c>
      <c r="L69" s="3"/>
    </row>
    <row r="70" spans="1:12" x14ac:dyDescent="0.25">
      <c r="F70" s="2"/>
      <c r="G70" s="2"/>
      <c r="H70" s="2"/>
      <c r="I70" s="2"/>
      <c r="J70" s="2"/>
      <c r="L70" s="3"/>
    </row>
    <row r="71" spans="1:12" ht="15.75" x14ac:dyDescent="0.25">
      <c r="A71" s="4" t="s">
        <v>89</v>
      </c>
      <c r="B71" s="4"/>
      <c r="C71" s="4"/>
      <c r="F71" s="2"/>
      <c r="G71" s="2"/>
      <c r="H71" s="2"/>
      <c r="I71" s="2"/>
      <c r="J71" s="2"/>
      <c r="L71" s="3"/>
    </row>
    <row r="72" spans="1:12" x14ac:dyDescent="0.25">
      <c r="A72" t="s">
        <v>88</v>
      </c>
      <c r="B72" s="20">
        <v>1</v>
      </c>
      <c r="C72" s="45"/>
      <c r="D72" s="10"/>
      <c r="F72" s="2">
        <v>269.99</v>
      </c>
      <c r="G72" s="2"/>
      <c r="H72" s="15">
        <f>B72*$F72</f>
        <v>269.99</v>
      </c>
      <c r="I72" s="37">
        <f>C72*$F72</f>
        <v>0</v>
      </c>
      <c r="J72" s="16">
        <f>D72*$F72</f>
        <v>0</v>
      </c>
      <c r="L72" s="3" t="s">
        <v>210</v>
      </c>
    </row>
    <row r="73" spans="1:12" x14ac:dyDescent="0.25">
      <c r="A73" t="s">
        <v>91</v>
      </c>
      <c r="B73" s="11">
        <v>4</v>
      </c>
      <c r="C73" s="36"/>
      <c r="D73" s="12"/>
      <c r="F73" s="2">
        <v>36</v>
      </c>
      <c r="G73" s="2"/>
      <c r="H73" s="17">
        <f t="shared" ref="H73:H112" si="15">B73*$F73</f>
        <v>144</v>
      </c>
      <c r="I73" s="41">
        <f t="shared" ref="I73:I123" si="16">C73*$F73</f>
        <v>0</v>
      </c>
      <c r="J73" s="18">
        <f t="shared" ref="J73:J123" si="17">D73*$F73</f>
        <v>0</v>
      </c>
      <c r="L73" s="3" t="s">
        <v>129</v>
      </c>
    </row>
    <row r="74" spans="1:12" x14ac:dyDescent="0.25">
      <c r="A74" t="s">
        <v>90</v>
      </c>
      <c r="B74" s="11">
        <v>1</v>
      </c>
      <c r="C74" s="36"/>
      <c r="D74" s="12"/>
      <c r="F74" s="2">
        <v>295</v>
      </c>
      <c r="G74" s="2"/>
      <c r="H74" s="17">
        <f t="shared" si="15"/>
        <v>295</v>
      </c>
      <c r="I74" s="41">
        <f t="shared" si="16"/>
        <v>0</v>
      </c>
      <c r="J74" s="18">
        <f t="shared" si="17"/>
        <v>0</v>
      </c>
      <c r="L74" s="3" t="s">
        <v>130</v>
      </c>
    </row>
    <row r="75" spans="1:12" x14ac:dyDescent="0.25">
      <c r="A75" t="s">
        <v>209</v>
      </c>
      <c r="B75" s="11">
        <v>1</v>
      </c>
      <c r="C75" s="36"/>
      <c r="D75" s="12"/>
      <c r="F75" s="2">
        <v>20</v>
      </c>
      <c r="G75" s="2"/>
      <c r="H75" s="17">
        <f t="shared" ref="H75" si="18">B75*$F75</f>
        <v>20</v>
      </c>
      <c r="I75" s="41">
        <f t="shared" ref="I75" si="19">C75*$F75</f>
        <v>0</v>
      </c>
      <c r="J75" s="18">
        <f t="shared" ref="J75" si="20">D75*$F75</f>
        <v>0</v>
      </c>
      <c r="L75" s="3"/>
    </row>
    <row r="76" spans="1:12" ht="15.75" thickBot="1" x14ac:dyDescent="0.3">
      <c r="B76" s="13"/>
      <c r="C76" s="35"/>
      <c r="D76" s="14"/>
      <c r="F76" s="2"/>
      <c r="G76" s="2"/>
      <c r="H76" s="24">
        <f t="shared" ref="H76" si="21">B76*$F76</f>
        <v>0</v>
      </c>
      <c r="I76" s="38">
        <f t="shared" ref="I76" si="22">C76*$F76</f>
        <v>0</v>
      </c>
      <c r="J76" s="25">
        <f t="shared" ref="J76" si="23">D76*$F76</f>
        <v>0</v>
      </c>
      <c r="L76" s="3"/>
    </row>
    <row r="77" spans="1:12" x14ac:dyDescent="0.25">
      <c r="F77" s="2"/>
      <c r="G77" s="2"/>
      <c r="H77" s="2">
        <f>SUM(H72:H76)</f>
        <v>728.99</v>
      </c>
      <c r="I77" s="39">
        <f t="shared" ref="I77" si="24">SUM(I72:I76)</f>
        <v>0</v>
      </c>
      <c r="J77" s="2">
        <f>SUM(J72:J76)</f>
        <v>0</v>
      </c>
      <c r="L77" s="3"/>
    </row>
    <row r="78" spans="1:12" x14ac:dyDescent="0.25">
      <c r="F78" s="2"/>
      <c r="G78" s="2"/>
      <c r="H78" s="2"/>
      <c r="I78" s="2"/>
      <c r="J78" s="2"/>
      <c r="L78" s="3"/>
    </row>
    <row r="79" spans="1:12" ht="15.75" x14ac:dyDescent="0.25">
      <c r="A79" s="4" t="s">
        <v>135</v>
      </c>
      <c r="B79" s="4"/>
      <c r="C79" s="4"/>
      <c r="F79" s="2"/>
      <c r="G79" s="2"/>
      <c r="H79" s="2"/>
      <c r="I79" s="2"/>
      <c r="J79" s="2"/>
      <c r="L79" s="3"/>
    </row>
    <row r="80" spans="1:12" x14ac:dyDescent="0.25">
      <c r="A80" s="5" t="s">
        <v>136</v>
      </c>
      <c r="B80" s="21"/>
      <c r="C80" s="42"/>
      <c r="D80" s="10">
        <v>1</v>
      </c>
      <c r="F80" s="2">
        <v>1700</v>
      </c>
      <c r="G80" s="2"/>
      <c r="H80" s="15">
        <f t="shared" si="15"/>
        <v>0</v>
      </c>
      <c r="I80" s="37">
        <f t="shared" si="16"/>
        <v>0</v>
      </c>
      <c r="J80" s="16">
        <f t="shared" si="17"/>
        <v>1700</v>
      </c>
      <c r="L80" s="3" t="s">
        <v>141</v>
      </c>
    </row>
    <row r="81" spans="1:12" x14ac:dyDescent="0.25">
      <c r="A81" s="5" t="s">
        <v>137</v>
      </c>
      <c r="B81" s="22"/>
      <c r="C81" s="43"/>
      <c r="D81" s="12">
        <v>1</v>
      </c>
      <c r="F81" s="2">
        <v>2430</v>
      </c>
      <c r="G81" s="2"/>
      <c r="H81" s="17">
        <f t="shared" si="15"/>
        <v>0</v>
      </c>
      <c r="I81" s="41">
        <f t="shared" si="16"/>
        <v>0</v>
      </c>
      <c r="J81" s="18">
        <f t="shared" si="17"/>
        <v>2430</v>
      </c>
      <c r="L81" s="3" t="s">
        <v>142</v>
      </c>
    </row>
    <row r="82" spans="1:12" x14ac:dyDescent="0.25">
      <c r="A82" s="5" t="s">
        <v>138</v>
      </c>
      <c r="B82" s="22"/>
      <c r="C82" s="43"/>
      <c r="D82" s="12">
        <v>1</v>
      </c>
      <c r="F82" s="2">
        <v>800</v>
      </c>
      <c r="G82" s="2"/>
      <c r="H82" s="17">
        <f t="shared" si="15"/>
        <v>0</v>
      </c>
      <c r="I82" s="41">
        <f t="shared" si="16"/>
        <v>0</v>
      </c>
      <c r="J82" s="18">
        <f t="shared" si="17"/>
        <v>800</v>
      </c>
      <c r="L82" s="3" t="s">
        <v>143</v>
      </c>
    </row>
    <row r="83" spans="1:12" x14ac:dyDescent="0.25">
      <c r="A83" s="5" t="s">
        <v>139</v>
      </c>
      <c r="B83" s="22"/>
      <c r="C83" s="43"/>
      <c r="D83" s="12">
        <v>1</v>
      </c>
      <c r="F83" s="2">
        <v>2000</v>
      </c>
      <c r="G83" s="2"/>
      <c r="H83" s="17">
        <f t="shared" si="15"/>
        <v>0</v>
      </c>
      <c r="I83" s="41">
        <f t="shared" si="16"/>
        <v>0</v>
      </c>
      <c r="J83" s="18">
        <f t="shared" si="17"/>
        <v>2000</v>
      </c>
      <c r="L83" s="3"/>
    </row>
    <row r="84" spans="1:12" x14ac:dyDescent="0.25">
      <c r="A84" s="5" t="s">
        <v>140</v>
      </c>
      <c r="B84" s="22"/>
      <c r="C84" s="43"/>
      <c r="D84" s="12">
        <v>1</v>
      </c>
      <c r="F84" s="2">
        <v>500</v>
      </c>
      <c r="G84" s="2"/>
      <c r="H84" s="17">
        <f t="shared" si="15"/>
        <v>0</v>
      </c>
      <c r="I84" s="41">
        <f t="shared" si="16"/>
        <v>0</v>
      </c>
      <c r="J84" s="18">
        <f t="shared" si="17"/>
        <v>500</v>
      </c>
      <c r="L84" s="3" t="s">
        <v>144</v>
      </c>
    </row>
    <row r="85" spans="1:12" ht="15.75" thickBot="1" x14ac:dyDescent="0.3">
      <c r="A85" s="5"/>
      <c r="B85" s="23"/>
      <c r="C85" s="44"/>
      <c r="D85" s="14"/>
      <c r="F85" s="2"/>
      <c r="G85" s="2"/>
      <c r="H85" s="24">
        <f t="shared" ref="H85" si="25">B85*$F85</f>
        <v>0</v>
      </c>
      <c r="I85" s="38">
        <f t="shared" ref="I85" si="26">C85*$F85</f>
        <v>0</v>
      </c>
      <c r="J85" s="25">
        <f t="shared" ref="J85" si="27">D85*$F85</f>
        <v>0</v>
      </c>
      <c r="L85" s="3"/>
    </row>
    <row r="86" spans="1:12" x14ac:dyDescent="0.25">
      <c r="A86" s="5"/>
      <c r="B86" s="5"/>
      <c r="C86" s="5"/>
      <c r="F86" s="2"/>
      <c r="G86" s="2"/>
      <c r="H86" s="2">
        <f>SUM(H80:H85)</f>
        <v>0</v>
      </c>
      <c r="I86" s="39">
        <f t="shared" ref="I86:J86" si="28">SUM(I80:I85)</f>
        <v>0</v>
      </c>
      <c r="J86" s="2">
        <f t="shared" si="28"/>
        <v>7430</v>
      </c>
      <c r="L86" s="3"/>
    </row>
    <row r="87" spans="1:12" x14ac:dyDescent="0.25">
      <c r="A87" s="5"/>
      <c r="B87" s="5"/>
      <c r="C87" s="5"/>
      <c r="F87" s="2"/>
      <c r="G87" s="2"/>
      <c r="H87" s="2"/>
      <c r="I87" s="2"/>
      <c r="J87" s="2"/>
      <c r="L87" s="3"/>
    </row>
    <row r="88" spans="1:12" ht="15.75" x14ac:dyDescent="0.25">
      <c r="A88" s="4" t="s">
        <v>70</v>
      </c>
      <c r="B88" s="4"/>
      <c r="C88" s="4"/>
      <c r="F88" s="2"/>
      <c r="G88" s="2"/>
      <c r="H88" s="2"/>
      <c r="I88" s="2"/>
      <c r="J88" s="2"/>
      <c r="L88" s="3"/>
    </row>
    <row r="89" spans="1:12" x14ac:dyDescent="0.25">
      <c r="A89" t="s">
        <v>72</v>
      </c>
      <c r="B89" s="19"/>
      <c r="C89" s="34"/>
      <c r="D89" s="10">
        <v>1</v>
      </c>
      <c r="F89" s="2">
        <v>1000</v>
      </c>
      <c r="G89" s="2"/>
      <c r="H89" s="15">
        <f t="shared" si="15"/>
        <v>0</v>
      </c>
      <c r="I89" s="37">
        <f t="shared" si="16"/>
        <v>0</v>
      </c>
      <c r="J89" s="16">
        <f t="shared" si="17"/>
        <v>1000</v>
      </c>
      <c r="L89" s="3" t="s">
        <v>73</v>
      </c>
    </row>
    <row r="90" spans="1:12" x14ac:dyDescent="0.25">
      <c r="A90" t="s">
        <v>74</v>
      </c>
      <c r="B90" s="11">
        <v>2</v>
      </c>
      <c r="C90" s="36"/>
      <c r="D90" s="12"/>
      <c r="F90" s="2">
        <v>400</v>
      </c>
      <c r="G90" s="2"/>
      <c r="H90" s="17">
        <f t="shared" si="15"/>
        <v>800</v>
      </c>
      <c r="I90" s="41">
        <f t="shared" si="16"/>
        <v>0</v>
      </c>
      <c r="J90" s="18">
        <f t="shared" si="17"/>
        <v>0</v>
      </c>
      <c r="L90" s="3" t="s">
        <v>75</v>
      </c>
    </row>
    <row r="91" spans="1:12" x14ac:dyDescent="0.25">
      <c r="A91" t="s">
        <v>71</v>
      </c>
      <c r="B91" s="11">
        <v>3</v>
      </c>
      <c r="C91" s="36"/>
      <c r="D91" s="12"/>
      <c r="F91" s="2">
        <v>200</v>
      </c>
      <c r="G91" s="2"/>
      <c r="H91" s="17">
        <f t="shared" si="15"/>
        <v>600</v>
      </c>
      <c r="I91" s="41">
        <f t="shared" si="16"/>
        <v>0</v>
      </c>
      <c r="J91" s="18">
        <f t="shared" si="17"/>
        <v>0</v>
      </c>
      <c r="L91" s="3" t="s">
        <v>76</v>
      </c>
    </row>
    <row r="92" spans="1:12" x14ac:dyDescent="0.25">
      <c r="A92" t="s">
        <v>79</v>
      </c>
      <c r="B92" s="11">
        <v>2</v>
      </c>
      <c r="C92" s="36"/>
      <c r="D92" s="12"/>
      <c r="F92" s="2">
        <v>60</v>
      </c>
      <c r="G92" s="2"/>
      <c r="H92" s="17">
        <f t="shared" si="15"/>
        <v>120</v>
      </c>
      <c r="I92" s="41">
        <f t="shared" si="16"/>
        <v>0</v>
      </c>
      <c r="J92" s="18">
        <f t="shared" si="17"/>
        <v>0</v>
      </c>
      <c r="L92" s="3" t="s">
        <v>80</v>
      </c>
    </row>
    <row r="93" spans="1:12" x14ac:dyDescent="0.25">
      <c r="A93" t="s">
        <v>77</v>
      </c>
      <c r="B93" s="11"/>
      <c r="C93" s="36">
        <v>1</v>
      </c>
      <c r="D93" s="12"/>
      <c r="F93" s="2">
        <v>473</v>
      </c>
      <c r="G93" s="2"/>
      <c r="H93" s="17">
        <f t="shared" si="15"/>
        <v>0</v>
      </c>
      <c r="I93" s="41">
        <f t="shared" si="16"/>
        <v>473</v>
      </c>
      <c r="J93" s="18">
        <f t="shared" si="17"/>
        <v>0</v>
      </c>
      <c r="L93" s="3" t="s">
        <v>78</v>
      </c>
    </row>
    <row r="94" spans="1:12" x14ac:dyDescent="0.25">
      <c r="A94" t="s">
        <v>84</v>
      </c>
      <c r="B94" s="11">
        <v>3</v>
      </c>
      <c r="C94" s="36"/>
      <c r="D94" s="12"/>
      <c r="F94" s="2">
        <v>136</v>
      </c>
      <c r="G94" s="2"/>
      <c r="H94" s="17">
        <f t="shared" si="15"/>
        <v>408</v>
      </c>
      <c r="I94" s="41">
        <f t="shared" si="16"/>
        <v>0</v>
      </c>
      <c r="J94" s="18">
        <f t="shared" si="17"/>
        <v>0</v>
      </c>
      <c r="L94" s="3" t="s">
        <v>85</v>
      </c>
    </row>
    <row r="95" spans="1:12" x14ac:dyDescent="0.25">
      <c r="A95" t="s">
        <v>146</v>
      </c>
      <c r="B95" s="11">
        <v>1</v>
      </c>
      <c r="C95" s="36"/>
      <c r="D95" s="12"/>
      <c r="F95" s="2">
        <v>53</v>
      </c>
      <c r="G95" s="2"/>
      <c r="H95" s="17">
        <f t="shared" si="15"/>
        <v>53</v>
      </c>
      <c r="I95" s="41">
        <f t="shared" si="16"/>
        <v>0</v>
      </c>
      <c r="J95" s="18">
        <f t="shared" si="17"/>
        <v>0</v>
      </c>
      <c r="L95" s="3" t="s">
        <v>147</v>
      </c>
    </row>
    <row r="96" spans="1:12" x14ac:dyDescent="0.25">
      <c r="A96" t="s">
        <v>145</v>
      </c>
      <c r="B96" s="11">
        <v>1</v>
      </c>
      <c r="C96" s="36"/>
      <c r="D96" s="12"/>
      <c r="F96" s="2">
        <v>65</v>
      </c>
      <c r="G96" s="2"/>
      <c r="H96" s="17">
        <f t="shared" si="15"/>
        <v>65</v>
      </c>
      <c r="I96" s="41">
        <f t="shared" si="16"/>
        <v>0</v>
      </c>
      <c r="J96" s="18">
        <f t="shared" si="17"/>
        <v>0</v>
      </c>
      <c r="L96" s="3" t="s">
        <v>148</v>
      </c>
    </row>
    <row r="97" spans="1:12" x14ac:dyDescent="0.25">
      <c r="A97" t="s">
        <v>111</v>
      </c>
      <c r="B97" s="11">
        <v>1</v>
      </c>
      <c r="C97" s="36"/>
      <c r="D97" s="12"/>
      <c r="F97" s="2">
        <v>60</v>
      </c>
      <c r="G97" s="2"/>
      <c r="H97" s="17">
        <f t="shared" ref="H97" si="29">B97*$F97</f>
        <v>60</v>
      </c>
      <c r="I97" s="41">
        <f t="shared" ref="I97" si="30">C97*$F97</f>
        <v>0</v>
      </c>
      <c r="J97" s="18">
        <f t="shared" ref="J97" si="31">D97*$F97</f>
        <v>0</v>
      </c>
      <c r="L97" s="3" t="s">
        <v>112</v>
      </c>
    </row>
    <row r="98" spans="1:12" ht="15.75" thickBot="1" x14ac:dyDescent="0.3">
      <c r="B98" s="13"/>
      <c r="C98" s="35"/>
      <c r="D98" s="14"/>
      <c r="F98" s="2"/>
      <c r="G98" s="2"/>
      <c r="H98" s="24">
        <f t="shared" ref="H98" si="32">B98*$F98</f>
        <v>0</v>
      </c>
      <c r="I98" s="38">
        <f t="shared" ref="I98" si="33">C98*$F98</f>
        <v>0</v>
      </c>
      <c r="J98" s="25">
        <f t="shared" ref="J98" si="34">D98*$F98</f>
        <v>0</v>
      </c>
      <c r="L98" s="3"/>
    </row>
    <row r="99" spans="1:12" x14ac:dyDescent="0.25">
      <c r="F99" s="2"/>
      <c r="G99" s="2"/>
      <c r="H99" s="2">
        <f>SUM(H89:H98)</f>
        <v>2106</v>
      </c>
      <c r="I99" s="39">
        <f>SUM(I89:I98)</f>
        <v>473</v>
      </c>
      <c r="J99" s="2">
        <f>SUM(J89:J98)</f>
        <v>1000</v>
      </c>
      <c r="L99" s="3"/>
    </row>
    <row r="100" spans="1:12" x14ac:dyDescent="0.25">
      <c r="F100" s="2"/>
      <c r="G100" s="2"/>
      <c r="H100" s="2"/>
      <c r="I100" s="2"/>
      <c r="J100" s="2"/>
      <c r="L100" s="3"/>
    </row>
    <row r="101" spans="1:12" x14ac:dyDescent="0.25">
      <c r="F101" s="2"/>
      <c r="G101" s="2"/>
      <c r="H101" s="2"/>
      <c r="I101" s="2"/>
      <c r="J101" s="2"/>
      <c r="L101" s="3"/>
    </row>
    <row r="102" spans="1:12" x14ac:dyDescent="0.25">
      <c r="F102" s="2"/>
      <c r="G102" s="2"/>
      <c r="H102" s="2"/>
      <c r="I102" s="2"/>
      <c r="J102" s="2"/>
      <c r="L102" s="3"/>
    </row>
    <row r="103" spans="1:12" x14ac:dyDescent="0.25">
      <c r="F103" s="2"/>
      <c r="G103" s="2"/>
      <c r="H103" s="2"/>
      <c r="I103" s="2"/>
      <c r="J103" s="2"/>
      <c r="L103" s="3"/>
    </row>
    <row r="104" spans="1:12" x14ac:dyDescent="0.25">
      <c r="F104" s="2"/>
      <c r="G104" s="2"/>
      <c r="H104" s="2"/>
      <c r="I104" s="2"/>
      <c r="J104" s="2"/>
      <c r="L104" s="3"/>
    </row>
    <row r="105" spans="1:12" ht="15.75" x14ac:dyDescent="0.25">
      <c r="A105" s="4" t="s">
        <v>81</v>
      </c>
      <c r="B105" s="4"/>
      <c r="C105" s="4"/>
      <c r="F105" s="2"/>
      <c r="G105" s="2"/>
      <c r="H105" s="2"/>
      <c r="I105" s="2"/>
      <c r="J105" s="2"/>
      <c r="L105" s="3"/>
    </row>
    <row r="106" spans="1:12" x14ac:dyDescent="0.25">
      <c r="A106" t="s">
        <v>82</v>
      </c>
      <c r="B106" s="19">
        <v>2</v>
      </c>
      <c r="C106" s="34"/>
      <c r="D106" s="10"/>
      <c r="F106" s="2">
        <v>200</v>
      </c>
      <c r="G106" s="2"/>
      <c r="H106" s="15">
        <f t="shared" si="15"/>
        <v>400</v>
      </c>
      <c r="I106" s="37">
        <f t="shared" si="16"/>
        <v>0</v>
      </c>
      <c r="J106" s="16">
        <f t="shared" si="17"/>
        <v>0</v>
      </c>
      <c r="L106" s="3" t="s">
        <v>76</v>
      </c>
    </row>
    <row r="107" spans="1:12" x14ac:dyDescent="0.25">
      <c r="A107" t="s">
        <v>83</v>
      </c>
      <c r="B107" s="11">
        <v>2</v>
      </c>
      <c r="C107" s="36"/>
      <c r="D107" s="12"/>
      <c r="F107" s="2">
        <v>150</v>
      </c>
      <c r="G107" s="2"/>
      <c r="H107" s="17">
        <f t="shared" si="15"/>
        <v>300</v>
      </c>
      <c r="I107" s="41">
        <f t="shared" si="16"/>
        <v>0</v>
      </c>
      <c r="J107" s="18">
        <f t="shared" si="17"/>
        <v>0</v>
      </c>
      <c r="L107" s="3" t="s">
        <v>76</v>
      </c>
    </row>
    <row r="108" spans="1:12" ht="15.75" thickBot="1" x14ac:dyDescent="0.3">
      <c r="B108" s="13"/>
      <c r="C108" s="35"/>
      <c r="D108" s="14"/>
      <c r="F108" s="2"/>
      <c r="G108" s="2"/>
      <c r="H108" s="24">
        <f t="shared" ref="H108" si="35">B108*$F108</f>
        <v>0</v>
      </c>
      <c r="I108" s="38">
        <f t="shared" ref="I108" si="36">C108*$F108</f>
        <v>0</v>
      </c>
      <c r="J108" s="25">
        <f t="shared" ref="J108" si="37">D108*$F108</f>
        <v>0</v>
      </c>
      <c r="L108" s="3"/>
    </row>
    <row r="109" spans="1:12" x14ac:dyDescent="0.25">
      <c r="F109" s="2"/>
      <c r="G109" s="2"/>
      <c r="H109" s="2">
        <f>SUM(H106:H108)</f>
        <v>700</v>
      </c>
      <c r="I109" s="39">
        <f t="shared" ref="I109:J109" si="38">SUM(I106:I108)</f>
        <v>0</v>
      </c>
      <c r="J109" s="2">
        <f t="shared" si="38"/>
        <v>0</v>
      </c>
      <c r="L109" s="3"/>
    </row>
    <row r="110" spans="1:12" x14ac:dyDescent="0.25">
      <c r="F110" s="2"/>
      <c r="G110" s="2"/>
      <c r="H110" s="2"/>
      <c r="I110" s="2"/>
      <c r="J110" s="2"/>
      <c r="L110" s="3"/>
    </row>
    <row r="111" spans="1:12" ht="15.75" x14ac:dyDescent="0.25">
      <c r="A111" s="4" t="s">
        <v>155</v>
      </c>
      <c r="B111" s="4"/>
      <c r="C111" s="4"/>
      <c r="F111" s="2"/>
      <c r="G111" s="2"/>
      <c r="H111" s="2"/>
      <c r="I111" s="2"/>
      <c r="J111" s="2"/>
      <c r="L111" s="3"/>
    </row>
    <row r="112" spans="1:12" x14ac:dyDescent="0.25">
      <c r="A112" t="s">
        <v>156</v>
      </c>
      <c r="B112" s="19">
        <v>1</v>
      </c>
      <c r="C112" s="34"/>
      <c r="D112" s="10"/>
      <c r="F112" s="2">
        <v>50</v>
      </c>
      <c r="G112" s="2"/>
      <c r="H112" s="15">
        <f t="shared" si="15"/>
        <v>50</v>
      </c>
      <c r="I112" s="37">
        <f t="shared" si="16"/>
        <v>0</v>
      </c>
      <c r="J112" s="16">
        <f t="shared" si="17"/>
        <v>0</v>
      </c>
      <c r="L112" s="3"/>
    </row>
    <row r="113" spans="1:12" ht="15.75" thickBot="1" x14ac:dyDescent="0.3">
      <c r="B113" s="13"/>
      <c r="C113" s="35"/>
      <c r="D113" s="14"/>
      <c r="F113" s="2"/>
      <c r="G113" s="2"/>
      <c r="H113" s="24">
        <f t="shared" ref="H113" si="39">B113*$F113</f>
        <v>0</v>
      </c>
      <c r="I113" s="38">
        <f t="shared" ref="I113" si="40">C113*$F113</f>
        <v>0</v>
      </c>
      <c r="J113" s="25">
        <f t="shared" ref="J113" si="41">D113*$F113</f>
        <v>0</v>
      </c>
      <c r="L113" s="3"/>
    </row>
    <row r="114" spans="1:12" x14ac:dyDescent="0.25">
      <c r="F114" s="2"/>
      <c r="G114" s="2"/>
      <c r="H114" s="2">
        <f t="shared" ref="H114:J114" si="42">SUM(H112:H113)</f>
        <v>50</v>
      </c>
      <c r="I114" s="39">
        <f t="shared" si="42"/>
        <v>0</v>
      </c>
      <c r="J114" s="2">
        <f t="shared" si="42"/>
        <v>0</v>
      </c>
      <c r="L114" s="3"/>
    </row>
    <row r="115" spans="1:12" x14ac:dyDescent="0.25">
      <c r="F115" s="2"/>
      <c r="G115" s="2"/>
      <c r="H115" s="2"/>
      <c r="I115" s="2"/>
      <c r="J115" s="2"/>
      <c r="L115" s="3"/>
    </row>
    <row r="116" spans="1:12" ht="15.75" x14ac:dyDescent="0.25">
      <c r="A116" s="4" t="s">
        <v>170</v>
      </c>
      <c r="B116" s="4"/>
      <c r="C116" s="4"/>
      <c r="F116" s="2"/>
      <c r="G116" s="2"/>
      <c r="H116" s="2"/>
      <c r="I116" s="2"/>
      <c r="J116" s="2"/>
      <c r="L116" s="3"/>
    </row>
    <row r="117" spans="1:12" x14ac:dyDescent="0.25">
      <c r="A117" t="s">
        <v>194</v>
      </c>
      <c r="B117" s="19">
        <v>5</v>
      </c>
      <c r="C117" s="34">
        <v>5</v>
      </c>
      <c r="D117" s="10"/>
      <c r="F117" s="2">
        <v>12.5</v>
      </c>
      <c r="G117" s="2"/>
      <c r="H117" s="15">
        <f t="shared" ref="H117" si="43">B117*$F117</f>
        <v>62.5</v>
      </c>
      <c r="I117" s="37">
        <f t="shared" ref="I117" si="44">C117*$F117</f>
        <v>62.5</v>
      </c>
      <c r="J117" s="16">
        <f t="shared" ref="J117" si="45">D117*$F117</f>
        <v>0</v>
      </c>
      <c r="L117" s="3" t="s">
        <v>193</v>
      </c>
    </row>
    <row r="118" spans="1:12" x14ac:dyDescent="0.25">
      <c r="A118" t="s">
        <v>196</v>
      </c>
      <c r="B118" s="11">
        <v>10</v>
      </c>
      <c r="C118" s="36">
        <v>10</v>
      </c>
      <c r="D118" s="12"/>
      <c r="F118" s="2">
        <v>8</v>
      </c>
      <c r="G118" s="2"/>
      <c r="H118" s="17">
        <f t="shared" ref="H118:H121" si="46">B118*$F118</f>
        <v>80</v>
      </c>
      <c r="I118" s="41">
        <f t="shared" ref="I118:I121" si="47">C118*$F118</f>
        <v>80</v>
      </c>
      <c r="J118" s="18">
        <f t="shared" ref="J118:J121" si="48">D118*$F118</f>
        <v>0</v>
      </c>
      <c r="L118" s="3" t="s">
        <v>195</v>
      </c>
    </row>
    <row r="119" spans="1:12" x14ac:dyDescent="0.25">
      <c r="A119" t="s">
        <v>197</v>
      </c>
      <c r="B119" s="11">
        <v>10</v>
      </c>
      <c r="C119" s="36">
        <v>10</v>
      </c>
      <c r="D119" s="12"/>
      <c r="F119" s="2">
        <v>6.3</v>
      </c>
      <c r="G119" s="2"/>
      <c r="H119" s="17">
        <f t="shared" si="46"/>
        <v>63</v>
      </c>
      <c r="I119" s="41">
        <f t="shared" si="47"/>
        <v>63</v>
      </c>
      <c r="J119" s="18">
        <f t="shared" si="48"/>
        <v>0</v>
      </c>
      <c r="L119" s="3" t="s">
        <v>198</v>
      </c>
    </row>
    <row r="120" spans="1:12" x14ac:dyDescent="0.25">
      <c r="A120" t="s">
        <v>200</v>
      </c>
      <c r="B120" s="11">
        <v>2</v>
      </c>
      <c r="C120" s="36">
        <v>2</v>
      </c>
      <c r="D120" s="12"/>
      <c r="F120" s="2">
        <v>32</v>
      </c>
      <c r="G120" s="2"/>
      <c r="H120" s="17">
        <f t="shared" si="46"/>
        <v>64</v>
      </c>
      <c r="I120" s="41">
        <f t="shared" si="47"/>
        <v>64</v>
      </c>
      <c r="J120" s="18">
        <f t="shared" si="48"/>
        <v>0</v>
      </c>
      <c r="L120" s="3" t="s">
        <v>199</v>
      </c>
    </row>
    <row r="121" spans="1:12" x14ac:dyDescent="0.25">
      <c r="A121" t="s">
        <v>201</v>
      </c>
      <c r="B121" s="11">
        <v>2</v>
      </c>
      <c r="C121" s="36">
        <v>2</v>
      </c>
      <c r="D121" s="12"/>
      <c r="F121" s="2">
        <v>31</v>
      </c>
      <c r="G121" s="2"/>
      <c r="H121" s="17">
        <f t="shared" si="46"/>
        <v>62</v>
      </c>
      <c r="I121" s="41">
        <f t="shared" si="47"/>
        <v>62</v>
      </c>
      <c r="J121" s="18">
        <f t="shared" si="48"/>
        <v>0</v>
      </c>
      <c r="L121" s="3" t="s">
        <v>202</v>
      </c>
    </row>
    <row r="122" spans="1:12" x14ac:dyDescent="0.25">
      <c r="A122" t="s">
        <v>203</v>
      </c>
      <c r="B122" s="11">
        <v>4</v>
      </c>
      <c r="C122" s="36">
        <v>4</v>
      </c>
      <c r="D122" s="12"/>
      <c r="F122" s="2">
        <v>18</v>
      </c>
      <c r="G122" s="2"/>
      <c r="H122" s="17">
        <f t="shared" ref="H122" si="49">B122*$F122</f>
        <v>72</v>
      </c>
      <c r="I122" s="41">
        <f t="shared" ref="I122" si="50">C122*$F122</f>
        <v>72</v>
      </c>
      <c r="J122" s="18">
        <f t="shared" ref="J122" si="51">D122*$F122</f>
        <v>0</v>
      </c>
      <c r="L122" s="3" t="s">
        <v>204</v>
      </c>
    </row>
    <row r="123" spans="1:12" ht="15.75" thickBot="1" x14ac:dyDescent="0.3">
      <c r="B123" s="13"/>
      <c r="C123" s="35"/>
      <c r="D123" s="14"/>
      <c r="F123" s="2"/>
      <c r="G123" s="2"/>
      <c r="H123" s="24">
        <f>B118*$F123</f>
        <v>0</v>
      </c>
      <c r="I123" s="38">
        <f t="shared" si="16"/>
        <v>0</v>
      </c>
      <c r="J123" s="25">
        <f t="shared" si="17"/>
        <v>0</v>
      </c>
      <c r="L123" s="3"/>
    </row>
    <row r="124" spans="1:12" x14ac:dyDescent="0.25">
      <c r="H124" s="2">
        <f>SUM(H117:H123)</f>
        <v>403.5</v>
      </c>
      <c r="I124" s="39">
        <f>SUM(I117:I123)</f>
        <v>403.5</v>
      </c>
      <c r="J124" s="2">
        <f>SUM(J117:J123)</f>
        <v>0</v>
      </c>
    </row>
    <row r="125" spans="1:12" x14ac:dyDescent="0.25">
      <c r="H125" s="2"/>
      <c r="I125" s="2"/>
      <c r="J125" s="2"/>
    </row>
    <row r="126" spans="1:12" ht="15.75" x14ac:dyDescent="0.25">
      <c r="A126" s="4" t="s">
        <v>110</v>
      </c>
      <c r="H126" s="2"/>
      <c r="I126" s="2"/>
      <c r="J126" s="2"/>
    </row>
    <row r="127" spans="1:12" x14ac:dyDescent="0.25">
      <c r="A127" t="s">
        <v>205</v>
      </c>
      <c r="B127" s="19"/>
      <c r="C127" s="34">
        <v>1</v>
      </c>
      <c r="D127" s="10"/>
      <c r="F127" s="2">
        <v>55</v>
      </c>
      <c r="H127" s="15">
        <f t="shared" ref="H127" si="52">B127*$F127</f>
        <v>0</v>
      </c>
      <c r="I127" s="37">
        <f t="shared" ref="I127" si="53">C127*$F127</f>
        <v>55</v>
      </c>
      <c r="J127" s="16">
        <f t="shared" ref="J127" si="54">D127*$F127</f>
        <v>0</v>
      </c>
      <c r="L127" t="s">
        <v>206</v>
      </c>
    </row>
    <row r="128" spans="1:12" ht="15.75" thickBot="1" x14ac:dyDescent="0.3">
      <c r="B128" s="13"/>
      <c r="C128" s="35"/>
      <c r="D128" s="14"/>
      <c r="F128" s="2"/>
      <c r="H128" s="24">
        <f t="shared" ref="H128" si="55">B128*$F128</f>
        <v>0</v>
      </c>
      <c r="I128" s="38">
        <f t="shared" ref="I128" si="56">C128*$F128</f>
        <v>0</v>
      </c>
      <c r="J128" s="25">
        <f t="shared" ref="J128" si="57">D128*$F128</f>
        <v>0</v>
      </c>
    </row>
    <row r="129" spans="6:10" x14ac:dyDescent="0.25">
      <c r="F129" s="2"/>
      <c r="H129" s="2">
        <f t="shared" ref="H129:J129" si="58">SUM(H127:H128)</f>
        <v>0</v>
      </c>
      <c r="I129" s="39">
        <f t="shared" si="58"/>
        <v>55</v>
      </c>
      <c r="J129" s="2">
        <f t="shared" si="58"/>
        <v>0</v>
      </c>
    </row>
    <row r="131" spans="6:10" ht="15.75" thickBot="1" x14ac:dyDescent="0.3">
      <c r="H131" s="7"/>
      <c r="I131" s="7"/>
      <c r="J131" s="7"/>
    </row>
    <row r="132" spans="6:10" ht="15.75" thickTop="1" x14ac:dyDescent="0.25">
      <c r="F132" t="s">
        <v>192</v>
      </c>
      <c r="H132" s="8">
        <f>H17+H34+H42+H51+H59+H69+H77+H86+H99+H109+H114+H124+H129</f>
        <v>13119.38</v>
      </c>
      <c r="I132" s="40">
        <f>I17+I34+I42+I51+I59+I69+I77+I86+I99+I109+I114+I124+I129</f>
        <v>4454.5</v>
      </c>
      <c r="J132" s="8">
        <f>J17+J34+J42+J51+J59+J69+J77+J86+J99+J109+J114+J124+J129</f>
        <v>22869</v>
      </c>
    </row>
  </sheetData>
  <hyperlinks>
    <hyperlink ref="L40" r:id="rId1"/>
    <hyperlink ref="L48" r:id="rId2"/>
  </hyperlinks>
  <pageMargins left="0.25" right="0.25" top="0.5" bottom="0.5" header="0.3" footer="0.3"/>
  <pageSetup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11" sqref="A11"/>
    </sheetView>
  </sheetViews>
  <sheetFormatPr defaultRowHeight="15" x14ac:dyDescent="0.25"/>
  <cols>
    <col min="1" max="1" width="60.140625" customWidth="1"/>
    <col min="2" max="2" width="10.5703125" bestFit="1" customWidth="1"/>
  </cols>
  <sheetData>
    <row r="1" spans="1:4" ht="15.75" x14ac:dyDescent="0.25">
      <c r="A1" s="4" t="s">
        <v>10</v>
      </c>
    </row>
    <row r="2" spans="1:4" x14ac:dyDescent="0.25">
      <c r="B2" t="s">
        <v>178</v>
      </c>
      <c r="C2" t="s">
        <v>179</v>
      </c>
      <c r="D2" t="s">
        <v>180</v>
      </c>
    </row>
    <row r="3" spans="1:4" x14ac:dyDescent="0.25">
      <c r="A3" t="s">
        <v>158</v>
      </c>
      <c r="B3" s="15">
        <v>200</v>
      </c>
      <c r="C3" s="34"/>
      <c r="D3" s="10"/>
    </row>
    <row r="4" spans="1:4" x14ac:dyDescent="0.25">
      <c r="A4" t="s">
        <v>165</v>
      </c>
      <c r="B4" s="17">
        <v>20</v>
      </c>
      <c r="C4" s="36"/>
      <c r="D4" s="12"/>
    </row>
    <row r="5" spans="1:4" x14ac:dyDescent="0.25">
      <c r="B5" s="17"/>
      <c r="C5" s="36"/>
      <c r="D5" s="12"/>
    </row>
    <row r="6" spans="1:4" x14ac:dyDescent="0.25">
      <c r="A6" t="s">
        <v>169</v>
      </c>
      <c r="B6" s="17">
        <v>100</v>
      </c>
      <c r="C6" s="36"/>
      <c r="D6" s="12"/>
    </row>
    <row r="7" spans="1:4" x14ac:dyDescent="0.25">
      <c r="A7" t="s">
        <v>70</v>
      </c>
      <c r="B7" s="17">
        <v>400</v>
      </c>
      <c r="C7" s="36"/>
      <c r="D7" s="12"/>
    </row>
    <row r="8" spans="1:4" x14ac:dyDescent="0.25">
      <c r="A8" t="s">
        <v>170</v>
      </c>
      <c r="B8" s="17">
        <v>400</v>
      </c>
      <c r="C8" s="36"/>
      <c r="D8" s="12"/>
    </row>
    <row r="9" spans="1:4" x14ac:dyDescent="0.25">
      <c r="A9" t="s">
        <v>171</v>
      </c>
      <c r="B9" s="17">
        <v>500</v>
      </c>
      <c r="C9" s="36"/>
      <c r="D9" s="12"/>
    </row>
    <row r="10" spans="1:4" x14ac:dyDescent="0.25">
      <c r="B10" s="17"/>
      <c r="C10" s="36"/>
      <c r="D10" s="12"/>
    </row>
    <row r="11" spans="1:4" x14ac:dyDescent="0.25">
      <c r="B11" s="17"/>
      <c r="C11" s="36"/>
      <c r="D11" s="12"/>
    </row>
    <row r="12" spans="1:4" x14ac:dyDescent="0.25">
      <c r="B12" s="17"/>
      <c r="C12" s="36"/>
      <c r="D12" s="12"/>
    </row>
    <row r="13" spans="1:4" ht="15.75" thickBot="1" x14ac:dyDescent="0.3">
      <c r="B13" s="24"/>
      <c r="C13" s="47"/>
      <c r="D13" s="46"/>
    </row>
    <row r="14" spans="1:4" x14ac:dyDescent="0.25">
      <c r="B14" s="2">
        <f>SUM(B3:B13)</f>
        <v>1620</v>
      </c>
      <c r="C14" s="39">
        <f t="shared" ref="C14:D14" si="0">SUM(C3:C13)</f>
        <v>0</v>
      </c>
      <c r="D14" s="2">
        <f t="shared" si="0"/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Space</vt:lpstr>
      <vt:lpstr>Furniture</vt:lpstr>
      <vt:lpstr>Safety-Protection</vt:lpstr>
      <vt:lpstr>Equipment-Tools</vt:lpstr>
      <vt:lpstr>Initial Materials</vt:lpstr>
      <vt:lpstr>'Equipment-Tools'!Print_Titles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2018-09-18T17:03:23Z</dcterms:modified>
</cp:coreProperties>
</file>